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43\Desktop\Готовые формы\"/>
    </mc:Choice>
  </mc:AlternateContent>
  <bookViews>
    <workbookView xWindow="120" yWindow="75" windowWidth="19020" windowHeight="14445" activeTab="3"/>
  </bookViews>
  <sheets>
    <sheet name="Титул" sheetId="1" r:id="rId1"/>
    <sheet name="План на год" sheetId="2" state="hidden" r:id="rId2"/>
    <sheet name="1001-1200" sheetId="3" r:id="rId3"/>
    <sheet name="1.3.1" sheetId="4" r:id="rId4"/>
    <sheet name="1.3.2" sheetId="5" r:id="rId5"/>
    <sheet name="2001" sheetId="6" r:id="rId6"/>
    <sheet name="2002-2004" sheetId="7" r:id="rId7"/>
    <sheet name="2005" sheetId="8" r:id="rId8"/>
    <sheet name="2006-2007" sheetId="9" r:id="rId9"/>
    <sheet name="2008-2009" sheetId="10" r:id="rId10"/>
    <sheet name="МТБ-В" sheetId="11" r:id="rId11"/>
    <sheet name="МТБ-Д" sheetId="12" r:id="rId12"/>
    <sheet name="7-17 " sheetId="13" r:id="rId13"/>
    <sheet name="18-44" sheetId="14" r:id="rId14"/>
    <sheet name="45-49" sheetId="15" r:id="rId15"/>
    <sheet name="70-90" sheetId="16" r:id="rId16"/>
    <sheet name="Итоги 2.1-2.4" sheetId="17" r:id="rId17"/>
    <sheet name="Контакты" sheetId="18" r:id="rId18"/>
    <sheet name="Контроли" sheetId="19" state="hidden" r:id="rId19"/>
  </sheets>
  <definedNames>
    <definedName name="BP_П2">Контакты!$D$20</definedName>
    <definedName name="C_1">Контроли!$A$1</definedName>
    <definedName name="CT_03_1">'2008-2009'!$A$47</definedName>
    <definedName name="CT_03_2">'2008-2009'!$A$49</definedName>
    <definedName name="CT_03_3">'2008-2009'!$A$52</definedName>
    <definedName name="CT_1001">'1001-1200'!$H$7</definedName>
    <definedName name="DT_П2">Контакты!$A$6</definedName>
    <definedName name="EOT_1001">'1001-1200'!$H$23</definedName>
    <definedName name="EOT_1200">'1001-1200'!$I$41</definedName>
    <definedName name="EOT_1300">'1.3.1'!$D$23</definedName>
    <definedName name="EOT_1320">'1.3.2'!$D$22</definedName>
    <definedName name="EOT_2001">'2001'!$I$18</definedName>
    <definedName name="EOT_2002">'2002-2004'!$I$14</definedName>
    <definedName name="EOT_2003">'2002-2004'!$D$32</definedName>
    <definedName name="EOT_2005">'2005'!$R$13</definedName>
    <definedName name="EOT_2006">'2006-2007'!$H$22</definedName>
    <definedName name="EOT_2008">'2008-2009'!$I$13</definedName>
    <definedName name="EOT_2009">'2008-2009'!$J$42</definedName>
    <definedName name="EOT_П1.200">'Итоги 2.1-2.4'!$J$31</definedName>
    <definedName name="EOT_П1.211">'7-17 '!$P$31</definedName>
    <definedName name="EOT_П1.212">'7-17 '!$P$60</definedName>
    <definedName name="EOT_П1.221">'18-44'!$K$31</definedName>
    <definedName name="EOT_П1.222">'18-44'!$K$60</definedName>
    <definedName name="EOT_П1.231">'45-49'!$J$31</definedName>
    <definedName name="EOT_П1.232">'45-49'!$J$60</definedName>
    <definedName name="EOT_П1.241">'70-90'!$J$31</definedName>
    <definedName name="EOT_П1.242">'70-90'!$J$60</definedName>
    <definedName name="EOT_П1.2В">'МТБ-В'!$E$21</definedName>
    <definedName name="EOT_П1.2Д">'МТБ-Д'!$E$20</definedName>
    <definedName name="EOT_П2">Контакты!$O$6</definedName>
    <definedName name="EOT2_П2">Контакты!$A$18</definedName>
    <definedName name="FC_0_1">Титул!$E$32</definedName>
    <definedName name="FC_03_1">'2008-2009'!$G$46</definedName>
    <definedName name="FC_03_2">'2008-2009'!$G$49</definedName>
    <definedName name="FC_03_3">'2008-2009'!$C$52</definedName>
    <definedName name="FC_2004_1">'2002-2004'!$B$38</definedName>
    <definedName name="FC_2004_2">'2002-2004'!$H$38</definedName>
    <definedName name="FC_2007_1">'2006-2007'!$B$25</definedName>
    <definedName name="FC_2007_2">'2006-2007'!$H$25</definedName>
    <definedName name="H_02">'План на год'!$B$3</definedName>
    <definedName name="H_1200">'1001-1200'!$A$31</definedName>
    <definedName name="H_1300">'1.3.1'!$A$5</definedName>
    <definedName name="H_1320">'1.3.2'!$A$5</definedName>
    <definedName name="H_2001">'2001'!$A$9</definedName>
    <definedName name="H_2002">'2002-2004'!$A$5</definedName>
    <definedName name="H_2003">'2002-2004'!$A$22</definedName>
    <definedName name="H_2005">'2005'!$A$7</definedName>
    <definedName name="H_2006">'2006-2007'!$A$4</definedName>
    <definedName name="H_2008">'2008-2009'!$A$9</definedName>
    <definedName name="H_2009">'2008-2009'!$A$20</definedName>
    <definedName name="H_П1.200">'Итоги 2.1-2.4'!$A$6</definedName>
    <definedName name="H_П1.211">'7-17 '!$A$5:$A$6</definedName>
    <definedName name="H_П1.212">'7-17 '!$A$34</definedName>
    <definedName name="H_П1.221">'18-44'!$A$5</definedName>
    <definedName name="H_П1.222">'18-44'!$A$34</definedName>
    <definedName name="H_П1.231">'45-49'!$A$5</definedName>
    <definedName name="H_П1.232">'45-49'!$A$34</definedName>
    <definedName name="H_П1.241">'70-90'!$A$5</definedName>
    <definedName name="H_П1.242">'70-90'!$A$34</definedName>
    <definedName name="H_П1.2В">'МТБ-В'!$A$5</definedName>
    <definedName name="H_П1.2Д">'МТБ-Д'!$A$5</definedName>
    <definedName name="H_П2">Контакты!$D$3</definedName>
    <definedName name="RC_1001">'1001-1200'!$J$9</definedName>
    <definedName name="RT_1001">'1001-1200'!$A$9</definedName>
    <definedName name="T_02">'План на год'!$B$5</definedName>
    <definedName name="T_1001">'1001-1200'!$H$9</definedName>
    <definedName name="T_1200">'1001-1200'!$C$35</definedName>
    <definedName name="T_1300">'1.3.1'!$C$10</definedName>
    <definedName name="T_1320">'1.3.2'!$C$10</definedName>
    <definedName name="T_2001">'2001'!$C$13</definedName>
    <definedName name="T_2002">'2002-2004'!$C$9</definedName>
    <definedName name="T_2003">'2002-2004'!$C$26</definedName>
    <definedName name="T_2005">'2005'!$C$12</definedName>
    <definedName name="T_2006">'2006-2007'!$C$9</definedName>
    <definedName name="T_2008">'2008-2009'!$I$11</definedName>
    <definedName name="T_2009">'2008-2009'!$I$22</definedName>
    <definedName name="T_П1.200">'Итоги 2.1-2.4'!$F$8</definedName>
    <definedName name="T_П1.211">'7-17 '!$F$8</definedName>
    <definedName name="T_П1.212">'7-17 '!$F$37</definedName>
    <definedName name="T_П1.221">'18-44'!$F$8</definedName>
    <definedName name="T_П1.222">'18-44'!$F$37</definedName>
    <definedName name="T_П1.231">'45-49'!$F$8</definedName>
    <definedName name="T_П1.232">'45-49'!$F$37</definedName>
    <definedName name="T_П1.241">'70-90'!$F$8</definedName>
    <definedName name="T_П1.242">'70-90'!$F$37</definedName>
    <definedName name="T_П1.2В">'МТБ-В'!$C$8</definedName>
    <definedName name="T_П1.2Д">'МТБ-Д'!$C$8</definedName>
    <definedName name="TT_0">Титул!$D$32</definedName>
    <definedName name="TT_02">'План на год'!$B$1</definedName>
    <definedName name="TT_1001">'1001-1200'!$A$4</definedName>
    <definedName name="TT_1200">'1001-1200'!$A$28</definedName>
    <definedName name="TT_1300">'1.3.1'!$A$3</definedName>
    <definedName name="TT_1320">'1.3.2'!$A$2</definedName>
    <definedName name="TT_2001">'2001'!$A$6</definedName>
    <definedName name="TT_2002">'2002-2004'!$A$2</definedName>
    <definedName name="TT_2003">'2002-2004'!$A$19</definedName>
    <definedName name="TT_2005">'2005'!$A$2</definedName>
    <definedName name="TT_2006">'2006-2007'!$A$1</definedName>
    <definedName name="TT_2008">'2008-2009'!$A$2</definedName>
    <definedName name="TT_2009">'2008-2009'!$A$17</definedName>
    <definedName name="TT_П1.200">'Итоги 2.1-2.4'!$A$3</definedName>
    <definedName name="TT_П1.211">'7-17 '!$F$4</definedName>
    <definedName name="TT_П1.212">'7-17 '!$F$33</definedName>
    <definedName name="TT_П1.221">'18-44'!$F$4</definedName>
    <definedName name="TT_П1.222">'18-44'!$F$33</definedName>
    <definedName name="TT_П1.231">'45-49'!$F$4</definedName>
    <definedName name="TT_П1.232">'45-49'!$F$33</definedName>
    <definedName name="TT_П1.241">'70-90'!$F$4</definedName>
    <definedName name="TT_П1.242">'70-90'!$F$33</definedName>
    <definedName name="TT_П1.2В">'МТБ-В'!$A$3</definedName>
    <definedName name="TT_П1.2Д">'МТБ-Д'!$A$3</definedName>
    <definedName name="TT_П2">Контакты!$O$2</definedName>
    <definedName name="VT_П1.2В">'МТБ-В'!$C$6</definedName>
    <definedName name="VT_П1.2Д">'МТБ-Д'!$C$6</definedName>
    <definedName name="Период.КонечнаяДата">'2008-2009'!$C$44</definedName>
    <definedName name="Период.Наименование">Титул!$C$10</definedName>
    <definedName name="Учреждение.ПолноеНаименование">Титул!$A$25</definedName>
  </definedNames>
  <calcPr calcId="162913"/>
</workbook>
</file>

<file path=xl/calcChain.xml><?xml version="1.0" encoding="utf-8"?>
<calcChain xmlns="http://schemas.openxmlformats.org/spreadsheetml/2006/main">
  <c r="C17" i="18" l="1"/>
  <c r="B17" i="18"/>
  <c r="A17" i="18"/>
  <c r="C16" i="18"/>
  <c r="B16" i="18"/>
  <c r="A16" i="18"/>
  <c r="C15" i="18"/>
  <c r="B15" i="18"/>
  <c r="A15" i="18"/>
  <c r="C14" i="18"/>
  <c r="B14" i="18"/>
  <c r="A14" i="18"/>
  <c r="C13" i="18"/>
  <c r="B13" i="18"/>
  <c r="A13" i="18"/>
  <c r="C12" i="18"/>
  <c r="B12" i="18"/>
  <c r="A12" i="18"/>
  <c r="C11" i="18"/>
  <c r="B11" i="18"/>
  <c r="A11" i="18"/>
  <c r="C10" i="18"/>
  <c r="B10" i="18"/>
  <c r="A10" i="18"/>
  <c r="C9" i="18"/>
  <c r="B9" i="18"/>
  <c r="A9" i="18"/>
  <c r="C8" i="18"/>
  <c r="B8" i="18"/>
  <c r="A8" i="18"/>
  <c r="C7" i="18"/>
  <c r="B7" i="18"/>
  <c r="A7" i="18"/>
  <c r="C6" i="18"/>
  <c r="B6" i="18"/>
  <c r="A6" i="18"/>
  <c r="J31" i="17"/>
  <c r="I31" i="17"/>
  <c r="G31" i="17"/>
  <c r="F31" i="17"/>
  <c r="J30" i="17"/>
  <c r="I30" i="17"/>
  <c r="G30" i="17"/>
  <c r="F30" i="17"/>
  <c r="J29" i="17"/>
  <c r="I29" i="17"/>
  <c r="G29" i="17"/>
  <c r="F29" i="17"/>
  <c r="J28" i="17"/>
  <c r="I28" i="17"/>
  <c r="G28" i="17"/>
  <c r="F28" i="17"/>
  <c r="J27" i="17"/>
  <c r="I27" i="17"/>
  <c r="G27" i="17"/>
  <c r="F27" i="17"/>
  <c r="J26" i="17"/>
  <c r="I26" i="17"/>
  <c r="G26" i="17"/>
  <c r="F26" i="17"/>
  <c r="J25" i="17"/>
  <c r="I25" i="17"/>
  <c r="G25" i="17"/>
  <c r="F25" i="17"/>
  <c r="J24" i="17"/>
  <c r="I24" i="17"/>
  <c r="G24" i="17"/>
  <c r="F24" i="17"/>
  <c r="J23" i="17"/>
  <c r="I23" i="17"/>
  <c r="G23" i="17"/>
  <c r="F23" i="17"/>
  <c r="J22" i="17"/>
  <c r="I22" i="17"/>
  <c r="G22" i="17"/>
  <c r="F22" i="17"/>
  <c r="J21" i="17"/>
  <c r="I21" i="17"/>
  <c r="G21" i="17"/>
  <c r="F21" i="17"/>
  <c r="J20" i="17"/>
  <c r="I20" i="17"/>
  <c r="G20" i="17"/>
  <c r="F20" i="17"/>
  <c r="J19" i="17"/>
  <c r="I19" i="17"/>
  <c r="G19" i="17"/>
  <c r="F19" i="17"/>
  <c r="J18" i="17"/>
  <c r="I18" i="17"/>
  <c r="G18" i="17"/>
  <c r="F18" i="17"/>
  <c r="J17" i="17"/>
  <c r="I17" i="17"/>
  <c r="G17" i="17"/>
  <c r="F17" i="17"/>
  <c r="J16" i="17"/>
  <c r="I16" i="17"/>
  <c r="G16" i="17"/>
  <c r="F16" i="17"/>
  <c r="J15" i="17"/>
  <c r="I15" i="17"/>
  <c r="G15" i="17"/>
  <c r="F15" i="17"/>
  <c r="J14" i="17"/>
  <c r="I14" i="17"/>
  <c r="G14" i="17"/>
  <c r="F14" i="17"/>
  <c r="J13" i="17"/>
  <c r="I13" i="17"/>
  <c r="G13" i="17"/>
  <c r="F13" i="17"/>
  <c r="J12" i="17"/>
  <c r="I12" i="17"/>
  <c r="G12" i="17"/>
  <c r="F12" i="17"/>
  <c r="J11" i="17"/>
  <c r="I11" i="17"/>
  <c r="G11" i="17"/>
  <c r="F11" i="17"/>
  <c r="J9" i="17"/>
  <c r="I9" i="17"/>
  <c r="G9" i="17"/>
  <c r="F9" i="17"/>
  <c r="J39" i="16"/>
  <c r="J37" i="16" s="1"/>
  <c r="I39" i="16"/>
  <c r="H39" i="16"/>
  <c r="H37" i="16" s="1"/>
  <c r="G39" i="16"/>
  <c r="F39" i="16"/>
  <c r="F37" i="16" s="1"/>
  <c r="I37" i="16"/>
  <c r="G37" i="16"/>
  <c r="J10" i="16"/>
  <c r="J8" i="16" s="1"/>
  <c r="I10" i="16"/>
  <c r="H10" i="16"/>
  <c r="H8" i="16" s="1"/>
  <c r="G10" i="16"/>
  <c r="F10" i="16"/>
  <c r="F8" i="16" s="1"/>
  <c r="I8" i="16"/>
  <c r="G8" i="16"/>
  <c r="J39" i="15"/>
  <c r="J37" i="15" s="1"/>
  <c r="I39" i="15"/>
  <c r="H39" i="15"/>
  <c r="H37" i="15" s="1"/>
  <c r="G39" i="15"/>
  <c r="F39" i="15"/>
  <c r="F37" i="15" s="1"/>
  <c r="I37" i="15"/>
  <c r="G37" i="15"/>
  <c r="J10" i="15"/>
  <c r="J8" i="15" s="1"/>
  <c r="I10" i="15"/>
  <c r="H10" i="15"/>
  <c r="H8" i="15" s="1"/>
  <c r="G10" i="15"/>
  <c r="F10" i="15"/>
  <c r="F8" i="15" s="1"/>
  <c r="I8" i="15"/>
  <c r="G8" i="15"/>
  <c r="K39" i="14"/>
  <c r="J39" i="14"/>
  <c r="I39" i="14"/>
  <c r="I37" i="14" s="1"/>
  <c r="H39" i="14"/>
  <c r="G39" i="14"/>
  <c r="F39" i="14"/>
  <c r="K37" i="14"/>
  <c r="J37" i="14"/>
  <c r="H37" i="14"/>
  <c r="G37" i="14"/>
  <c r="F37" i="14"/>
  <c r="K10" i="14"/>
  <c r="J10" i="14"/>
  <c r="I10" i="14"/>
  <c r="H10" i="14"/>
  <c r="G10" i="14"/>
  <c r="F10" i="14"/>
  <c r="K8" i="14"/>
  <c r="J8" i="14"/>
  <c r="I8" i="14"/>
  <c r="H8" i="14"/>
  <c r="G8" i="14"/>
  <c r="F8" i="14"/>
  <c r="P39" i="13"/>
  <c r="P37" i="13" s="1"/>
  <c r="O39" i="13"/>
  <c r="N39" i="13"/>
  <c r="N37" i="13" s="1"/>
  <c r="M39" i="13"/>
  <c r="L39" i="13"/>
  <c r="L37" i="13" s="1"/>
  <c r="K39" i="13"/>
  <c r="J39" i="13"/>
  <c r="J37" i="13" s="1"/>
  <c r="I39" i="13"/>
  <c r="H39" i="13"/>
  <c r="H37" i="13" s="1"/>
  <c r="G39" i="13"/>
  <c r="F39" i="13"/>
  <c r="G10" i="17" s="1"/>
  <c r="O37" i="13"/>
  <c r="M37" i="13"/>
  <c r="K37" i="13"/>
  <c r="I37" i="13"/>
  <c r="G37" i="13"/>
  <c r="P10" i="13"/>
  <c r="P8" i="13" s="1"/>
  <c r="O10" i="13"/>
  <c r="N10" i="13"/>
  <c r="N8" i="13" s="1"/>
  <c r="M10" i="13"/>
  <c r="M8" i="13" s="1"/>
  <c r="L10" i="13"/>
  <c r="L8" i="13" s="1"/>
  <c r="K10" i="13"/>
  <c r="J10" i="13"/>
  <c r="J8" i="13" s="1"/>
  <c r="I10" i="13"/>
  <c r="I8" i="13" s="1"/>
  <c r="H10" i="13"/>
  <c r="H8" i="13" s="1"/>
  <c r="G10" i="13"/>
  <c r="F10" i="13"/>
  <c r="O8" i="13"/>
  <c r="K8" i="13"/>
  <c r="G8" i="13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J30" i="10"/>
  <c r="I30" i="10"/>
  <c r="J23" i="10"/>
  <c r="I23" i="10"/>
  <c r="R13" i="8"/>
  <c r="Q13" i="8"/>
  <c r="N13" i="8"/>
  <c r="M13" i="8"/>
  <c r="J13" i="8"/>
  <c r="I13" i="8"/>
  <c r="F13" i="8"/>
  <c r="E13" i="8"/>
  <c r="D26" i="7"/>
  <c r="C26" i="7"/>
  <c r="C14" i="7"/>
  <c r="G14" i="7" s="1"/>
  <c r="C13" i="7"/>
  <c r="G13" i="7" s="1"/>
  <c r="C12" i="7"/>
  <c r="G12" i="7" s="1"/>
  <c r="C11" i="7"/>
  <c r="G11" i="7" s="1"/>
  <c r="C10" i="7"/>
  <c r="G10" i="7" s="1"/>
  <c r="I9" i="7"/>
  <c r="P13" i="8" s="1"/>
  <c r="H9" i="7"/>
  <c r="L13" i="8" s="1"/>
  <c r="F9" i="7"/>
  <c r="H13" i="8" s="1"/>
  <c r="E9" i="7"/>
  <c r="D13" i="8" s="1"/>
  <c r="D9" i="7"/>
  <c r="H25" i="9" s="1"/>
  <c r="C18" i="6"/>
  <c r="G18" i="6" s="1"/>
  <c r="C17" i="6"/>
  <c r="G17" i="6" s="1"/>
  <c r="C16" i="6"/>
  <c r="G16" i="6" s="1"/>
  <c r="C15" i="6"/>
  <c r="G15" i="6" s="1"/>
  <c r="C14" i="6"/>
  <c r="G14" i="6" s="1"/>
  <c r="I13" i="6"/>
  <c r="O12" i="8" s="1"/>
  <c r="H13" i="6"/>
  <c r="K12" i="8" s="1"/>
  <c r="F13" i="6"/>
  <c r="G12" i="8" s="1"/>
  <c r="E13" i="6"/>
  <c r="C12" i="8" s="1"/>
  <c r="D13" i="6"/>
  <c r="C13" i="6"/>
  <c r="I41" i="3"/>
  <c r="H41" i="3"/>
  <c r="G41" i="3"/>
  <c r="F41" i="3"/>
  <c r="E41" i="3"/>
  <c r="D41" i="3"/>
  <c r="C41" i="3"/>
  <c r="G13" i="6" l="1"/>
  <c r="J8" i="17"/>
  <c r="J10" i="17"/>
  <c r="K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K25" i="17"/>
  <c r="K26" i="17"/>
  <c r="K27" i="17"/>
  <c r="K28" i="17"/>
  <c r="K29" i="17"/>
  <c r="K30" i="17"/>
  <c r="K31" i="17"/>
  <c r="K9" i="17"/>
  <c r="I10" i="17"/>
  <c r="K10" i="17" s="1"/>
  <c r="I8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9" i="17"/>
  <c r="F10" i="17"/>
  <c r="H10" i="17" s="1"/>
  <c r="O13" i="8"/>
  <c r="G9" i="7"/>
  <c r="C13" i="8"/>
  <c r="G13" i="8"/>
  <c r="K13" i="8"/>
  <c r="B25" i="9"/>
  <c r="C9" i="7"/>
  <c r="J22" i="10" s="1"/>
  <c r="F8" i="13"/>
  <c r="F8" i="17" s="1"/>
  <c r="F37" i="13"/>
  <c r="G8" i="17" s="1"/>
  <c r="K8" i="17" l="1"/>
  <c r="I22" i="10"/>
  <c r="H8" i="17"/>
</calcChain>
</file>

<file path=xl/comments1.xml><?xml version="1.0" encoding="utf-8"?>
<comments xmlns="http://schemas.openxmlformats.org/spreadsheetml/2006/main">
  <authors>
    <author/>
  </authors>
  <commentList>
    <comment ref="A12" authorId="0" shapeId="0">
      <text>
        <r>
          <rPr>
            <b/>
            <sz val="8"/>
            <color indexed="8"/>
            <rFont val="Tahoma"/>
            <family val="2"/>
            <charset val="204"/>
          </rPr>
          <t xml:space="preserve">Nensi:
</t>
        </r>
        <r>
          <rPr>
            <sz val="8"/>
            <color indexed="8"/>
            <rFont val="Tahoma"/>
            <family val="2"/>
            <charset val="204"/>
          </rPr>
          <t>&amp;&amp;Tab.ResultExam</t>
        </r>
      </text>
    </comment>
  </commentList>
</comments>
</file>

<file path=xl/sharedStrings.xml><?xml version="1.0" encoding="utf-8"?>
<sst xmlns="http://schemas.openxmlformats.org/spreadsheetml/2006/main" count="1352" uniqueCount="471">
  <si>
    <t>ОТРАСЛЕВОЕ СТАТИСТИЧЕСКОЕ НАБЛЮДЕНИЕ</t>
  </si>
  <si>
    <t>КОНФИДЕНЦИАЛЬНОСТЬ ГАРАНТИРУЕТСЯ ПОЛУЧАТЕЛЕМ ИНФОРМАЦИИ</t>
  </si>
  <si>
    <t>СВЕДЕНИЯ  О ДЕЯТЕЛЬНОСТИ ЦЕНТРА ЗДОРОВЬЯ</t>
  </si>
  <si>
    <t>Представляют:</t>
  </si>
  <si>
    <t>Сроки представления</t>
  </si>
  <si>
    <t>Отчетная форма</t>
  </si>
  <si>
    <t>Государственные учреждения 
здравоохранения субъектов
  Российской Федерации и 
учреждения здравоохранения
 муниципальных образований
  (амбулаторно-поликлинические,
 стационарно-поликлинические,
 врачебно-физкультурные диспансеры,
 Центры медицинской профилактики и др.),
 имеющие в своем составе Центр здоровья:
    - органам исполнительной власти
      субъектов Российской Федерации;
Органы исполнительной власти субъекта Российской Федерации
    - Министерству здравоохранения
      и социального развития
      Российской Федерации</t>
  </si>
  <si>
    <t>10 числа следующего за отчетным периодом месяца
20 числа следующего за отчетным периодом месяца</t>
  </si>
  <si>
    <t>№ 68</t>
  </si>
  <si>
    <t>Утверждена приказом</t>
  </si>
  <si>
    <t>Минздравсоцразвития</t>
  </si>
  <si>
    <t>России</t>
  </si>
  <si>
    <t>от 19 августа 2009г.
№ 597н</t>
  </si>
  <si>
    <t xml:space="preserve">
(ежемесячная -
 нарастающим итогом, 
годовая)</t>
  </si>
  <si>
    <t>Наименование отчитывающейся организации</t>
  </si>
  <si>
    <t>Тип центра</t>
  </si>
  <si>
    <t>1- Взрослый центр</t>
  </si>
  <si>
    <t>2- Детский центр</t>
  </si>
  <si>
    <t>Данные этой вкладки заполняются в январе и действуют в течение года</t>
  </si>
  <si>
    <t>План комплексных осмотров на год</t>
  </si>
  <si>
    <t xml:space="preserve">           1.    ОБЩИЕ СВЕДЕНИЯ</t>
  </si>
  <si>
    <t xml:space="preserve">      1.1. СТРУКТУРА ЦЕНТРА ЗДОРОВЬЯ</t>
  </si>
  <si>
    <t>(1001)</t>
  </si>
  <si>
    <t>Наименование кабинетов</t>
  </si>
  <si>
    <t>№ строки</t>
  </si>
  <si>
    <t>Всего кабинетов</t>
  </si>
  <si>
    <t>Коды строк АССОО-2</t>
  </si>
  <si>
    <t>Кабинет тестирования на аппаратно-программном комплексе</t>
  </si>
  <si>
    <t>01</t>
  </si>
  <si>
    <t>Кабинет инструментально-лабораторного обследования</t>
  </si>
  <si>
    <t>02</t>
  </si>
  <si>
    <t>Лечебно-физкультурный кабинет (зал)</t>
  </si>
  <si>
    <t>03</t>
  </si>
  <si>
    <t>Кабинет школы здоровья*</t>
  </si>
  <si>
    <t>04</t>
  </si>
  <si>
    <t>Кабинет здорового ребенка</t>
  </si>
  <si>
    <t>05</t>
  </si>
  <si>
    <t>Кабинет врача, прошедшего тематическое усовершенствование по формированию здорового образа жизни</t>
  </si>
  <si>
    <t>06</t>
  </si>
  <si>
    <t>Прочие**</t>
  </si>
  <si>
    <t>07</t>
  </si>
  <si>
    <t xml:space="preserve">Кабинет гигиениста стоматологического </t>
  </si>
  <si>
    <t>08</t>
  </si>
  <si>
    <t>Кабинет офтальмологический</t>
  </si>
  <si>
    <t>09</t>
  </si>
  <si>
    <t>Кабинет заведующего центром здоровья</t>
  </si>
  <si>
    <t>10</t>
  </si>
  <si>
    <t xml:space="preserve">Лекционный зал </t>
  </si>
  <si>
    <t>11</t>
  </si>
  <si>
    <t>Кабинет регистратуры</t>
  </si>
  <si>
    <t>12</t>
  </si>
  <si>
    <t>Кабинет функциональной диагностики</t>
  </si>
  <si>
    <t>13</t>
  </si>
  <si>
    <t>Кабинет заместителя руководителя Центра здоровья</t>
  </si>
  <si>
    <t>14</t>
  </si>
  <si>
    <t>Кабинет медицинской статистики</t>
  </si>
  <si>
    <t>15</t>
  </si>
  <si>
    <t>*кабинеты школ по здоровому образу жизни, здоровому питанию, по борьбе с курением и проч.</t>
  </si>
  <si>
    <t>1.2. ШТАТЫ ЦЕНТРА ЗДОРОВЬЯ НА КОНЕЦ ОТЧЕТНОГО ГОДА</t>
  </si>
  <si>
    <t>(1200)</t>
  </si>
  <si>
    <t xml:space="preserve">Наименование </t>
  </si>
  <si>
    <t>Число должностей</t>
  </si>
  <si>
    <t>Число физических лиц на занятых должностях</t>
  </si>
  <si>
    <t>Наличие квалификационной категории*</t>
  </si>
  <si>
    <t>штатные</t>
  </si>
  <si>
    <t>занятые</t>
  </si>
  <si>
    <t>основные работники</t>
  </si>
  <si>
    <t>совмес-тители</t>
  </si>
  <si>
    <t>высшая</t>
  </si>
  <si>
    <t>I</t>
  </si>
  <si>
    <t>II</t>
  </si>
  <si>
    <t xml:space="preserve">Врачи - всего                 </t>
  </si>
  <si>
    <t>в том числе руководители</t>
  </si>
  <si>
    <t>из числа врачей (стр.01) прошли тематическое усовершенствование по формированию здорового образа жизни - всего</t>
  </si>
  <si>
    <t>X</t>
  </si>
  <si>
    <t>Средний медицинский персонал</t>
  </si>
  <si>
    <t>Прочий персонал (программист **)</t>
  </si>
  <si>
    <t>Всего по Центру здоровья</t>
  </si>
  <si>
    <t>* указыватся квалификационные категории основных работников центра здоровья</t>
  </si>
  <si>
    <t>1.3. ОБОРУДОВАНИЕ</t>
  </si>
  <si>
    <t>(1300)</t>
  </si>
  <si>
    <t>1.3.1. Центр здоровья для взрослого населения</t>
  </si>
  <si>
    <t>Наименование оборудования</t>
  </si>
  <si>
    <t>Количество едениц</t>
  </si>
  <si>
    <t>Количество введенного в эксплуатацию</t>
  </si>
  <si>
    <t>2</t>
  </si>
  <si>
    <t>Аппаратно-программный комплекс для скрининг-оценки уровня психофизиологического и соматического здоровья, функциональных и адаптивных резервов организма с комплектом оборудования для измерения параметров физического развития, в состав которго входит: 
персональный комьютер; 
программное обоспечение Комплекса (за исключением операционных и офисных систем)</t>
  </si>
  <si>
    <t>Система скрининга сердца компьютеризированная (экспресс-оценка состояния сердца по ЭКГ-сигналам от конечностей)</t>
  </si>
  <si>
    <t>Система ангиологического скрининга с автоматическим измерением систолического артериального давления и расчета плече-лодыжечного индекса</t>
  </si>
  <si>
    <t>Аппарат для комплексной детальной оценки функций дыхательной системы (спирометр компьютеризированный)</t>
  </si>
  <si>
    <t>Биоимпедансметр для анализа внутренних сред организма (процентное соотношение воды, мышечной и жировой ткани)</t>
  </si>
  <si>
    <t>Экспресс-анализатор для определения общего холестерина и глюкозы в крови (с принадлежностями)</t>
  </si>
  <si>
    <t>Оборудование для определения токсических веществ в биологических средах организма</t>
  </si>
  <si>
    <t>Анализатор окиси углерода выдыхаемого воздуха с определением карбоксигемоглобина</t>
  </si>
  <si>
    <t>Анализатор котинина и других биологических маркеров в крови и моче</t>
  </si>
  <si>
    <t>Смокелайзер</t>
  </si>
  <si>
    <t>Кардиотренажер</t>
  </si>
  <si>
    <t>Пульсоксиметр (оксиметр пульсовой)</t>
  </si>
  <si>
    <t>Рабочее место гигиениста стоматологического, в состав которого входит: установка стоматологическая, компрессор, пылесос слюноотсос, пескоструйный аппарат, комплект мебели</t>
  </si>
  <si>
    <t xml:space="preserve">Рабочее место среднего медицинского персонала офтальмологического кабинета , в состав которого входит: набор пробных очковых линз и призм с пробной оправой,  проектор знаков, автоматический рефрактометр, автоматический пневмотонометр     </t>
  </si>
  <si>
    <t>1.3.2. Центр здоровья для детей</t>
  </si>
  <si>
    <t xml:space="preserve">Аппаратно-программный комплекс для скрининг-оценки уровня психофизиологического и соматического здоровья, функциональных и адаптивных резервов организма с комплектом оборудования для измерения параметров физического развития, в состав которго входит:
  персональный комьютер (по числу рабочих мест);
  программное обоспечение Комплекса (за исключением операционных и офисных систем); 
  комплект оборудования для измерения параметров физического развития (ростомер, весы напольные, динамометр);
</t>
  </si>
  <si>
    <t>компьютерный электрокардиограф в комплекте с электродами</t>
  </si>
  <si>
    <t>Анализатор для определения токсических веществ в биологических средах организма</t>
  </si>
  <si>
    <t>Рабочее место гигиениста стоматологического, в состав которого входит: установка стоматологическая универсальная с ультразвуковым сканером</t>
  </si>
  <si>
    <t>Весы медицинские для взвешивания грудных детей</t>
  </si>
  <si>
    <t>Комплекс оборудования для наглядной пропаганды здорового образа жизни</t>
  </si>
  <si>
    <t>Оборудование для зала физкультуры</t>
  </si>
  <si>
    <t>2. ДЕЯТЕЛЬНОСТЬ ЦЕНТРА ЗДОРОВЬЯ</t>
  </si>
  <si>
    <t>2.1. КОНТИНГЕНТЫ ОБРАТИВШИХСЯ ГРАЖДАН</t>
  </si>
  <si>
    <t xml:space="preserve">                   ВЗРОСЛЫЕ (18 ЛЕТ И СТАРШЕ)</t>
  </si>
  <si>
    <t>(2001)</t>
  </si>
  <si>
    <t>Наименование
 показателя</t>
  </si>
  <si>
    <t>всего</t>
  </si>
  <si>
    <t>из них первично</t>
  </si>
  <si>
    <t>из них выявлено:</t>
  </si>
  <si>
    <t>Назначены индиви-
дуальные планы по здоровому образу жизни</t>
  </si>
  <si>
    <t xml:space="preserve">Направлено первично </t>
  </si>
  <si>
    <t>здоро-вые</t>
  </si>
  <si>
    <t>с факторами риска</t>
  </si>
  <si>
    <t>к врачам-специа-
листам АПУ*</t>
  </si>
  <si>
    <t>в ста-
ционар</t>
  </si>
  <si>
    <t>обратившиеся в Центр здоровья - всего</t>
  </si>
  <si>
    <t>в том числе:самостоятельно</t>
  </si>
  <si>
    <t>направленные ЛПУ по месту прикрепления</t>
  </si>
  <si>
    <t>направленные из стационаров после острого заболевания</t>
  </si>
  <si>
    <t>направленные врачом, ответственным за проведение дополнительной диспансеризации работающих граждан с I (практически здоров) и II (риск развития заболеваний) группами состояния здоровья</t>
  </si>
  <si>
    <t>направленные работодателем по заключению врача, ответственного за проведение периодических медицинских осмотров</t>
  </si>
  <si>
    <t>* Амбулаторно-поликлинические учреждения</t>
  </si>
  <si>
    <t>ДЕТИ (0 - 17 ЛЕТ ВКЛЮЧИТЕЛЬНО), ОБРАТИВШИЕСЯ В ЦЕНТР ЗДОРОВЬЯ</t>
  </si>
  <si>
    <t>(2002)</t>
  </si>
  <si>
    <t>из них выявлено</t>
  </si>
  <si>
    <t>Назначены индивиду-
альные планы по здоровому образу жизни</t>
  </si>
  <si>
    <t xml:space="preserve">Напаравлено первично </t>
  </si>
  <si>
    <t>в том числе: самостоятельно</t>
  </si>
  <si>
    <t>дети, у которых решение о посещении центра здоровья принято родителями (или другим законным представителем) самостоятельно</t>
  </si>
  <si>
    <t>направленные АПУ* по месту прикрепления</t>
  </si>
  <si>
    <t>направленные медицинскими работниками образовательных учреждений</t>
  </si>
  <si>
    <t>ДЕТИ (0 - 17 ЛЕТ ВКЛЮЧИТЕЛЬНО), ОБСЛЕДОВАННЫЕ В ЦЕНТРЕ ЗДОРОВЬЯ</t>
  </si>
  <si>
    <t>(2003)</t>
  </si>
  <si>
    <t>Наименование
показателя</t>
  </si>
  <si>
    <t>Возраст</t>
  </si>
  <si>
    <t>0 - 14 лет</t>
  </si>
  <si>
    <t>15 - 17 лет</t>
  </si>
  <si>
    <t>всего обследовано детей</t>
  </si>
  <si>
    <t xml:space="preserve">из них:
 здоровые </t>
  </si>
  <si>
    <t>назначены индивидуальные планы по здоровому образу жизни</t>
  </si>
  <si>
    <t>направлены (из строки 01):</t>
  </si>
  <si>
    <t>в амбулаторно-поликлинические учреждения</t>
  </si>
  <si>
    <t>в стационар</t>
  </si>
  <si>
    <t>2.2. ПОСЕЩЕНИЯ ЦЕНТРА ЗДОРОВЬЯ</t>
  </si>
  <si>
    <t xml:space="preserve">(2004) Всего посещений  </t>
  </si>
  <si>
    <t>из них дети ( 0-17 лет включительно)</t>
  </si>
  <si>
    <t>2.3.  ОСМОТРЕНО ВРАЧАМИ-СПЕЦИАЛИСТАМИ</t>
  </si>
  <si>
    <t>(2005)</t>
  </si>
  <si>
    <t>Осмотрено врачами
специалистами</t>
  </si>
  <si>
    <t>из числа граждан,осмотренных врачами-специалистами</t>
  </si>
  <si>
    <t>здоровые</t>
  </si>
  <si>
    <t>направлены к врачам-специалистам АПУ</t>
  </si>
  <si>
    <t>направлены в стационар</t>
  </si>
  <si>
    <t>в том числе дети
 0-17 лет</t>
  </si>
  <si>
    <t>из них</t>
  </si>
  <si>
    <t>0-14 лет</t>
  </si>
  <si>
    <t>15-17 лет</t>
  </si>
  <si>
    <t>Терапевт</t>
  </si>
  <si>
    <t>Педиатр</t>
  </si>
  <si>
    <t>2.4. ОБСЛЕДОВАНО В КАБИНЕТЕ ТЕСТИРОВАНИЯ</t>
  </si>
  <si>
    <t>(2006)</t>
  </si>
  <si>
    <t>число
обследованных
лиц</t>
  </si>
  <si>
    <t>количество проведенных обследований (первичных и повторных)</t>
  </si>
  <si>
    <t>выявлено лиц с
 факторами
 риска</t>
  </si>
  <si>
    <t>в том числе дети 0-17 лет</t>
  </si>
  <si>
    <t>Аппаратно-программный комплекс для скрининг-оценки уровня психофизиологического и соматического здоровья, функциональных и адаптивных резервов организма с комплектом оборудования для измерения параметров физического развития, в состав которго входит: 
 персональный комьютер;
 программное обоспечение Комплекса (за исключением операционных и офисных систем)</t>
  </si>
  <si>
    <t>Система ангиологического скрининга с автоматическим измерением систолического артериального давления и расчета плечелодыжечного индекса</t>
  </si>
  <si>
    <t>*оборудование в ремонте</t>
  </si>
  <si>
    <r>
      <t>(2007</t>
    </r>
    <r>
      <rPr>
        <sz val="10"/>
        <rFont val="Arial"/>
        <family val="2"/>
        <charset val="204"/>
      </rPr>
      <t xml:space="preserve">) Число комплексных обследований, всего </t>
    </r>
  </si>
  <si>
    <t xml:space="preserve"> из них дети ( 0 - 17 лет включительно) </t>
  </si>
  <si>
    <t>2.5. ДЕЯТЕЛЬНОСТЬ КАБИНЕТА  ЛЕЧЕБНОЙ ФИЗКУЛЬТУРЫ</t>
  </si>
  <si>
    <t>Коды по ОКЕИ: человек - 792, единица - 642</t>
  </si>
  <si>
    <t>(2008)</t>
  </si>
  <si>
    <t>Всего</t>
  </si>
  <si>
    <t>Число лиц, закончивших лечение,  -  всего</t>
  </si>
  <si>
    <t xml:space="preserve">из них дети 0-17 лет включительно </t>
  </si>
  <si>
    <t>Число отпущенных процедур - всего</t>
  </si>
  <si>
    <t>2.6.  ШКОЛЫ ЗДОРОВЬЯ</t>
  </si>
  <si>
    <t>(2009)</t>
  </si>
  <si>
    <t>из них детей    (0-17 лет включительно)</t>
  </si>
  <si>
    <t>Число лиц, обученных основам здорового образа жизни, -  всего</t>
  </si>
  <si>
    <t>Число лиц, обученных в школах здоровья,  - всего</t>
  </si>
  <si>
    <t>в том числе в:                                                                                                                                                               школе профилактики артериальной гипертензии</t>
  </si>
  <si>
    <t>школе по профилактике артериальной гипертензии</t>
  </si>
  <si>
    <t>школе профилактики заболеваний костно-мышечной системы</t>
  </si>
  <si>
    <t>школе профилактики бронхиальной астмы</t>
  </si>
  <si>
    <t>школе профилактики сахарного диабета</t>
  </si>
  <si>
    <t>школа по отказу от курения</t>
  </si>
  <si>
    <t>прочих школах</t>
  </si>
  <si>
    <t xml:space="preserve">   рационального питания</t>
  </si>
  <si>
    <t>школа по снижению массы тела</t>
  </si>
  <si>
    <t>профилактики стресса</t>
  </si>
  <si>
    <t>профилактика глаукомы</t>
  </si>
  <si>
    <t xml:space="preserve">   профилактика курения</t>
  </si>
  <si>
    <t>охрана зрения</t>
  </si>
  <si>
    <t xml:space="preserve">   профилактики алкоголизма и наркомании у подростков</t>
  </si>
  <si>
    <t>16</t>
  </si>
  <si>
    <t xml:space="preserve">   репродуктивного здоровья</t>
  </si>
  <si>
    <t>17</t>
  </si>
  <si>
    <t xml:space="preserve">   профилактики гиподинамии</t>
  </si>
  <si>
    <t>18</t>
  </si>
  <si>
    <t xml:space="preserve">   профилактики возрастной мокулярной дегенирации</t>
  </si>
  <si>
    <t>19</t>
  </si>
  <si>
    <t xml:space="preserve">   школа ЗОЖ</t>
  </si>
  <si>
    <t>20</t>
  </si>
  <si>
    <t xml:space="preserve">   по профилактике заболеваний полости рта</t>
  </si>
  <si>
    <t>21</t>
  </si>
  <si>
    <t>Дата составления документа</t>
  </si>
  <si>
    <t>(должность руководителя)</t>
  </si>
  <si>
    <t>(подпись )</t>
  </si>
  <si>
    <t>(Ф.И.О.)</t>
  </si>
  <si>
    <t xml:space="preserve">Ответственный </t>
  </si>
  <si>
    <t>(подпись)</t>
  </si>
  <si>
    <t xml:space="preserve">Номер контактного телефона </t>
  </si>
  <si>
    <t>Приложение 1</t>
  </si>
  <si>
    <t>Таблица 2</t>
  </si>
  <si>
    <t>Характеристика материально-технической базы (по таблице 1300 ф.68)</t>
  </si>
  <si>
    <t>ЦЗ для взрослых</t>
  </si>
  <si>
    <t>Количество единиц</t>
  </si>
  <si>
    <t>Работающее оборудование</t>
  </si>
  <si>
    <t>Требует замены (количество единиц)</t>
  </si>
  <si>
    <t>I,SUM_LAST</t>
  </si>
  <si>
    <t>1</t>
  </si>
  <si>
    <t>3</t>
  </si>
  <si>
    <t>4</t>
  </si>
  <si>
    <t>5</t>
  </si>
  <si>
    <t>Характеристика материально-технической базы (по таблице 1320 ф.68)</t>
  </si>
  <si>
    <t>ЦЗ для детей</t>
  </si>
  <si>
    <t>Аппаратно-программный комплекс для скрининг-оценки уровня психофизиологического и соматического здоровья, функциональных и адаптивных резервов организма с комплектом оборудования для измерения параметров физического развития, в состав которго входит:
  персональный комьютер (по числу рабочих мест);
  программное обоспечение Комплекса (за исключением операционных и офисных систем); 
  комплект оборудования для измерения параметров физического развития (ростомер, весы напольные, динамометр);</t>
  </si>
  <si>
    <t>Таблица 2.1</t>
  </si>
  <si>
    <t>Количество детей в возрасте от 7 до 17 лет, обследованных в центре здоровья</t>
  </si>
  <si>
    <t>Мальчики</t>
  </si>
  <si>
    <t>№ п/п</t>
  </si>
  <si>
    <t>Возраст в годах (лет)</t>
  </si>
  <si>
    <t>Число лиц, обратившихся в ЦЗ: всего</t>
  </si>
  <si>
    <t>из них здоровые</t>
  </si>
  <si>
    <t xml:space="preserve">с факторами риска всего      </t>
  </si>
  <si>
    <t>в том числе
Повышенный уровень АД</t>
  </si>
  <si>
    <t>Пониженный уровень АД</t>
  </si>
  <si>
    <t>Нарушение деятельности ССС (по ЭКГ)</t>
  </si>
  <si>
    <t>6</t>
  </si>
  <si>
    <t>Функциональные отклонения дыхательной системы</t>
  </si>
  <si>
    <t>7</t>
  </si>
  <si>
    <t>Дислипидемия</t>
  </si>
  <si>
    <t>8</t>
  </si>
  <si>
    <t>Гипергликемия</t>
  </si>
  <si>
    <t>9</t>
  </si>
  <si>
    <t>Избыточная масса тела (предожирение)</t>
  </si>
  <si>
    <t>Ожирение</t>
  </si>
  <si>
    <t>Недостаточность массы тела</t>
  </si>
  <si>
    <t>Нерациональное питание</t>
  </si>
  <si>
    <t>Низкая физическая активность</t>
  </si>
  <si>
    <t>Курение</t>
  </si>
  <si>
    <t>Употребление алкоголя</t>
  </si>
  <si>
    <t xml:space="preserve">Число лиц, у которых выявлены факторы риска </t>
  </si>
  <si>
    <t>1 ФР</t>
  </si>
  <si>
    <t>17.1</t>
  </si>
  <si>
    <t>2 ФР</t>
  </si>
  <si>
    <t>17.2</t>
  </si>
  <si>
    <t>3 ФР</t>
  </si>
  <si>
    <t>17.3</t>
  </si>
  <si>
    <t>более 3 ФР</t>
  </si>
  <si>
    <t>17.4</t>
  </si>
  <si>
    <t>Биоимпедансметрия число лиц с выявленными отклонениями от норм. значений:</t>
  </si>
  <si>
    <t xml:space="preserve">Жировая масса </t>
  </si>
  <si>
    <t>18.1</t>
  </si>
  <si>
    <t>Активная клеточная масса</t>
  </si>
  <si>
    <t>18.2</t>
  </si>
  <si>
    <t>Общая жидкость</t>
  </si>
  <si>
    <t>18.3</t>
  </si>
  <si>
    <t>Доля активной клеточной массы</t>
  </si>
  <si>
    <t>18.4</t>
  </si>
  <si>
    <t>Девочки</t>
  </si>
  <si>
    <t>Таблица 2.2</t>
  </si>
  <si>
    <t>Количество лиц в возрасте от 18 до 44 лет, обратившихся в центр здоровья</t>
  </si>
  <si>
    <t>Мужчины</t>
  </si>
  <si>
    <t xml:space="preserve">18-19 </t>
  </si>
  <si>
    <t>20-24</t>
  </si>
  <si>
    <t>25-29</t>
  </si>
  <si>
    <t>30-34</t>
  </si>
  <si>
    <t>35-39</t>
  </si>
  <si>
    <t>40-44</t>
  </si>
  <si>
    <t>Женщины</t>
  </si>
  <si>
    <t>Таблица 2.3</t>
  </si>
  <si>
    <t>Количество лиц в возрасте от 45 до 69 лет, обратившихся в центр здоровья</t>
  </si>
  <si>
    <t>45-49</t>
  </si>
  <si>
    <t>50-54</t>
  </si>
  <si>
    <t>55-59</t>
  </si>
  <si>
    <t>60-64</t>
  </si>
  <si>
    <t>65-69</t>
  </si>
  <si>
    <t>Таблица 2.4</t>
  </si>
  <si>
    <t>Количество лиц в возрасте от 70 до 90 лет и старше, обратившихся в центр здоровья</t>
  </si>
  <si>
    <t>70-74</t>
  </si>
  <si>
    <t>75-79</t>
  </si>
  <si>
    <t>80-84</t>
  </si>
  <si>
    <t>85-89</t>
  </si>
  <si>
    <t>90 и старше</t>
  </si>
  <si>
    <t>Количество лиц , обратившихся в центр здоровья (итоги)</t>
  </si>
  <si>
    <t>Мальчики
7-17</t>
  </si>
  <si>
    <t>Девочки
7-17</t>
  </si>
  <si>
    <t>Всего дети</t>
  </si>
  <si>
    <t>Мужчины
18+</t>
  </si>
  <si>
    <t>Женщины
18+</t>
  </si>
  <si>
    <t>Всего взрослых</t>
  </si>
  <si>
    <t>Приложение 2</t>
  </si>
  <si>
    <t>ФО</t>
  </si>
  <si>
    <t>Субъект РФ</t>
  </si>
  <si>
    <t>Город</t>
  </si>
  <si>
    <t xml:space="preserve">Наименование медицинской организации, на базе которой находится ЦЗ </t>
  </si>
  <si>
    <t>Фактический адрес ЦЗ с указанием индекса</t>
  </si>
  <si>
    <t>Тип ЦЗ</t>
  </si>
  <si>
    <t xml:space="preserve">Мобильный ЦЗ </t>
  </si>
  <si>
    <t>ЦЗ действующий или закрыт (1/0)</t>
  </si>
  <si>
    <t>ФИО руководителя ЦЗ</t>
  </si>
  <si>
    <t>Контактный телефон</t>
  </si>
  <si>
    <t>Адрес электронной почты</t>
  </si>
  <si>
    <t>для взрослых</t>
  </si>
  <si>
    <t>для детей</t>
  </si>
  <si>
    <t>смешанный</t>
  </si>
  <si>
    <t>самостоятельный</t>
  </si>
  <si>
    <t>наличие выездной бригады</t>
  </si>
  <si>
    <t>Прячем кнопку добавления строк</t>
  </si>
  <si>
    <t>Для проверяющего:</t>
  </si>
  <si>
    <r>
      <t xml:space="preserve">Для построения сводной таблицы Приложения 2 по всем ЦЗ нужно построить простой свод за </t>
    </r>
    <r>
      <rPr>
        <b/>
        <u/>
        <sz val="10"/>
        <color indexed="56"/>
        <rFont val="Arial Cyr"/>
        <charset val="204"/>
      </rPr>
      <t>ОДИН</t>
    </r>
    <r>
      <rPr>
        <sz val="10"/>
        <color indexed="56"/>
        <rFont val="Arial Cyr"/>
        <charset val="204"/>
      </rPr>
      <t xml:space="preserve"> месяц</t>
    </r>
  </si>
  <si>
    <t>В диалоге параметров на вкладке "Просмотр" убрать все флажки</t>
  </si>
  <si>
    <t>Флажок "Добавить строку итогов (и плытоги по группам)" включать по желанию</t>
  </si>
  <si>
    <t>// Л</t>
  </si>
  <si>
    <t>зн</t>
  </si>
  <si>
    <t>П</t>
  </si>
  <si>
    <t>область</t>
  </si>
  <si>
    <t>описание</t>
  </si>
  <si>
    <t>Л</t>
  </si>
  <si>
    <t>Ош/Пр</t>
  </si>
  <si>
    <t>// Форма 68</t>
  </si>
  <si>
    <t>т.2001:</t>
  </si>
  <si>
    <t>гр4</t>
  </si>
  <si>
    <t>&lt;=</t>
  </si>
  <si>
    <t>гр5+гр6</t>
  </si>
  <si>
    <t>стр*</t>
  </si>
  <si>
    <t>т.2002:</t>
  </si>
  <si>
    <t>гр3</t>
  </si>
  <si>
    <t>т.2002 т.2003:</t>
  </si>
  <si>
    <t>т.2002 стр01 гр3</t>
  </si>
  <si>
    <t>=</t>
  </si>
  <si>
    <t>т.2003 стр01 гр[3..4]</t>
  </si>
  <si>
    <t>т.2002 стр01 гр5</t>
  </si>
  <si>
    <t>т.2003 стр02 гр[3..4]</t>
  </si>
  <si>
    <t>т.2002 стр01 гр6</t>
  </si>
  <si>
    <t>т.2003 стр03 гр[3..4]</t>
  </si>
  <si>
    <t>т.2002 стр01 гр7</t>
  </si>
  <si>
    <t>т.2003 стр04 гр[3..4]</t>
  </si>
  <si>
    <t>т.2002 стр01 гр8</t>
  </si>
  <si>
    <t>т.2003 стр06 гр[3..4]</t>
  </si>
  <si>
    <t>т.2002 стр01 гр9</t>
  </si>
  <si>
    <t>т.2003 стр07 гр[3..4]</t>
  </si>
  <si>
    <t>т.2006:</t>
  </si>
  <si>
    <t>стр01гр3</t>
  </si>
  <si>
    <t>&gt;=</t>
  </si>
  <si>
    <t>стр02гр3</t>
  </si>
  <si>
    <t>стр03гр3</t>
  </si>
  <si>
    <t>стр04гр3</t>
  </si>
  <si>
    <t>стр05гр3</t>
  </si>
  <si>
    <t>стр06гр3</t>
  </si>
  <si>
    <t>стр07гр3</t>
  </si>
  <si>
    <t>стр08гр3</t>
  </si>
  <si>
    <t>стр09гр3</t>
  </si>
  <si>
    <t>стр10гр3</t>
  </si>
  <si>
    <t>стр11гр3</t>
  </si>
  <si>
    <t>стр12гр3</t>
  </si>
  <si>
    <t>стр13гр3</t>
  </si>
  <si>
    <t>стр14гр3</t>
  </si>
  <si>
    <t>гр5</t>
  </si>
  <si>
    <t>гр6</t>
  </si>
  <si>
    <t>гр8</t>
  </si>
  <si>
    <t>гр7</t>
  </si>
  <si>
    <t>стр06гр5 / 2</t>
  </si>
  <si>
    <t>только для центров здоровья для взрослых</t>
  </si>
  <si>
    <t>т.0 стр1 гр1</t>
  </si>
  <si>
    <t>Пр</t>
  </si>
  <si>
    <t>// Приказ 140</t>
  </si>
  <si>
    <t>// Перечень оборудования</t>
  </si>
  <si>
    <t>т.П1.2В:</t>
  </si>
  <si>
    <t>т.П1.2Д:</t>
  </si>
  <si>
    <t>// Исправлена ошибка 10.11.2017 (Агеев)</t>
  </si>
  <si>
    <t>// Проверки убраны 10.11.2017 (Боярских О.А.)</t>
  </si>
  <si>
    <t>// т.П1.211:</t>
  </si>
  <si>
    <t>// стр[4..16]</t>
  </si>
  <si>
    <t>стр3</t>
  </si>
  <si>
    <t>гр*</t>
  </si>
  <si>
    <t>// т.П1.212:</t>
  </si>
  <si>
    <t>// т.П1.221:</t>
  </si>
  <si>
    <t>// т.П1.222:</t>
  </si>
  <si>
    <t>// т.П1.231:</t>
  </si>
  <si>
    <t>// т.П1.232:</t>
  </si>
  <si>
    <t>// т.П1.241:</t>
  </si>
  <si>
    <t>// т.П1.242:</t>
  </si>
  <si>
    <t>т.П1.200:</t>
  </si>
  <si>
    <t>// Дополнительные проверки для итоговой таблиц (в исходных таблицах заданы формулы)</t>
  </si>
  <si>
    <t>стр1</t>
  </si>
  <si>
    <t>стр2+стр3</t>
  </si>
  <si>
    <t>стр17.1+стр17.2+стр17.3+стр17.4</t>
  </si>
  <si>
    <t>// Убрано 10.11.2017 стр[4..16]</t>
  </si>
  <si>
    <t>т.П2:</t>
  </si>
  <si>
    <t>ISFORM()</t>
  </si>
  <si>
    <t>TRUE()</t>
  </si>
  <si>
    <t>// Реквизиты ЦЗ - псевдодинамическая таблица из одной строки</t>
  </si>
  <si>
    <t>ROWCOUNT()</t>
  </si>
  <si>
    <t>Строка на вкладке "Контакты" должна быть заполнена</t>
  </si>
  <si>
    <t>LEN(гр4)</t>
  </si>
  <si>
    <t>&gt;</t>
  </si>
  <si>
    <t>Должен быть заполнен город</t>
  </si>
  <si>
    <t>LEN(гр5)</t>
  </si>
  <si>
    <t>Должно быть заполнено наименование МО</t>
  </si>
  <si>
    <t>LEN(гр6)</t>
  </si>
  <si>
    <t>Должен быть заполнен адрес</t>
  </si>
  <si>
    <t>гр7+гр8+гр9</t>
  </si>
  <si>
    <t>Должен быть выбран один тип ЦЗ</t>
  </si>
  <si>
    <t>LEN(гр13)</t>
  </si>
  <si>
    <t>Должен быть заполнен руководитель</t>
  </si>
  <si>
    <t>LEN(гр14)</t>
  </si>
  <si>
    <t>Должен быть заполнен телефон</t>
  </si>
  <si>
    <t>LEN(гр15)</t>
  </si>
  <si>
    <t>Должен быть заполнен eMail</t>
  </si>
  <si>
    <t>// Контроль Ф68-Приказ 140</t>
  </si>
  <si>
    <t>// Для контролей используется итоговая таблица П1.200, а не исходгные таблицы П1.2xx</t>
  </si>
  <si>
    <t>т.2001 тП1.200:</t>
  </si>
  <si>
    <t>// взрослые</t>
  </si>
  <si>
    <t>т2001 стр01 гр 3</t>
  </si>
  <si>
    <t>тП1.200 стр1 гр[3,4]</t>
  </si>
  <si>
    <t>Всего обратилось взрослых</t>
  </si>
  <si>
    <t>т2001 стр01 гр 5</t>
  </si>
  <si>
    <t>тП1.200 стр2 гр[3,4]</t>
  </si>
  <si>
    <t>Здоровые взрослые</t>
  </si>
  <si>
    <t>т2001 стр01 гр 6</t>
  </si>
  <si>
    <t>тП1.200 стр3 гр[3,4]</t>
  </si>
  <si>
    <t>Взрослые с факторами риска</t>
  </si>
  <si>
    <t>т.2002 тП1.200:</t>
  </si>
  <si>
    <t>// дети</t>
  </si>
  <si>
    <t>т2002 стр01 гр 3</t>
  </si>
  <si>
    <t>тП1.200 стр1 гр[1,2]</t>
  </si>
  <si>
    <t>Всего обратилось детей</t>
  </si>
  <si>
    <t>т2002 стр01 гр 5</t>
  </si>
  <si>
    <t>тП1.200 стр2 гр[1,2]</t>
  </si>
  <si>
    <t>Здоровые дети</t>
  </si>
  <si>
    <t>т2002 стр01 гр 6</t>
  </si>
  <si>
    <t>тП1.200 стр3 гр[1,2]</t>
  </si>
  <si>
    <t>Дети с факторами риска</t>
  </si>
  <si>
    <t/>
  </si>
  <si>
    <t>Ишим</t>
  </si>
  <si>
    <t>ГБУЗ ТО "ОБ№4" (г.Ишим)</t>
  </si>
  <si>
    <t>г.Ишим ул.Пономарева,26 стр.1</t>
  </si>
  <si>
    <t>Богданов Н.А.</t>
  </si>
  <si>
    <t>(34551) 5-11-39</t>
  </si>
  <si>
    <t>ob4-cz@med-to.ru</t>
  </si>
  <si>
    <t>ГБУЗ ТО "ОБ№4"( г.Ишим)</t>
  </si>
  <si>
    <t>627750 г. Ишим ул.Пономарева,26, стр.1</t>
  </si>
  <si>
    <t>г. Ишим</t>
  </si>
  <si>
    <t>ГБУЗ ТО "Областная больница №4"</t>
  </si>
  <si>
    <t>627750 г. Ишим, ул.Пономарева, 26, стр 1</t>
  </si>
  <si>
    <t>Богданов Николай Анатольевич</t>
  </si>
  <si>
    <t>8 3455 15 11 39</t>
  </si>
  <si>
    <t>2017 г.</t>
  </si>
  <si>
    <t>ГБУЗ ТО «Областная больница №4» ЦЗ для взрослых</t>
  </si>
  <si>
    <t>Почтовый адрес: 627750, Россия, Тюменская область, г.Ишим, ул.Республики,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</si>
</sst>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&quot;&quot;"/>
  </numFmts>
  <fonts count="4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sz val="13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b/>
      <sz val="16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8"/>
      <color indexed="8"/>
      <name val="Tahoma"/>
      <family val="2"/>
      <charset val="204"/>
    </font>
    <font>
      <sz val="8"/>
      <color indexed="8"/>
      <name val="Tahoma"/>
      <family val="2"/>
      <charset val="204"/>
    </font>
    <font>
      <b/>
      <u/>
      <sz val="11"/>
      <name val="Arial"/>
      <family val="2"/>
      <charset val="204"/>
    </font>
    <font>
      <b/>
      <u/>
      <sz val="10"/>
      <name val="Arial"/>
      <family val="2"/>
      <charset val="204"/>
    </font>
    <font>
      <sz val="14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color rgb="FF002060"/>
      <name val="Arial Cyr"/>
      <charset val="204"/>
    </font>
    <font>
      <b/>
      <u/>
      <sz val="10"/>
      <color indexed="56"/>
      <name val="Arial Cyr"/>
      <charset val="204"/>
    </font>
    <font>
      <sz val="10"/>
      <color indexed="56"/>
      <name val="Arial Cyr"/>
      <charset val="204"/>
    </font>
    <font>
      <i/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9"/>
      </bottom>
      <diagonal/>
    </border>
    <border>
      <left/>
      <right/>
      <top style="medium">
        <color indexed="64"/>
      </top>
      <bottom style="medium">
        <color indexed="9"/>
      </bottom>
      <diagonal/>
    </border>
    <border>
      <left/>
      <right style="medium">
        <color indexed="64"/>
      </right>
      <top style="medium">
        <color indexed="64"/>
      </top>
      <bottom style="medium">
        <color indexed="9"/>
      </bottom>
      <diagonal/>
    </border>
    <border>
      <left style="medium">
        <color indexed="64"/>
      </left>
      <right style="medium">
        <color indexed="9"/>
      </right>
      <top style="medium">
        <color indexed="9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64"/>
      </bottom>
      <diagonal/>
    </border>
    <border>
      <left style="medium">
        <color indexed="9"/>
      </left>
      <right/>
      <top style="medium">
        <color indexed="9"/>
      </top>
      <bottom style="medium">
        <color indexed="64"/>
      </bottom>
      <diagonal/>
    </border>
    <border>
      <left/>
      <right/>
      <top style="medium">
        <color indexed="9"/>
      </top>
      <bottom style="medium">
        <color indexed="64"/>
      </bottom>
      <diagonal/>
    </border>
    <border>
      <left/>
      <right style="medium">
        <color indexed="9"/>
      </right>
      <top style="medium">
        <color indexed="9"/>
      </top>
      <bottom style="medium">
        <color indexed="64"/>
      </bottom>
      <diagonal/>
    </border>
    <border>
      <left style="medium">
        <color indexed="9"/>
      </left>
      <right style="medium">
        <color indexed="64"/>
      </right>
      <top style="medium">
        <color indexed="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9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6" fillId="0" borderId="0"/>
  </cellStyleXfs>
  <cellXfs count="368">
    <xf numFmtId="0" fontId="0" fillId="0" borderId="0" xfId="0"/>
    <xf numFmtId="0" fontId="0" fillId="0" borderId="0" xfId="0" applyProtection="1"/>
    <xf numFmtId="0" fontId="5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0" fillId="0" borderId="0" xfId="0" applyBorder="1" applyProtection="1"/>
    <xf numFmtId="0" fontId="4" fillId="0" borderId="0" xfId="0" applyFont="1" applyProtection="1"/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center"/>
    </xf>
    <xf numFmtId="0" fontId="0" fillId="0" borderId="7" xfId="0" applyBorder="1" applyAlignment="1" applyProtection="1"/>
    <xf numFmtId="0" fontId="0" fillId="0" borderId="8" xfId="0" applyBorder="1" applyAlignment="1" applyProtection="1"/>
    <xf numFmtId="0" fontId="0" fillId="0" borderId="12" xfId="0" applyBorder="1" applyAlignment="1" applyProtection="1"/>
    <xf numFmtId="0" fontId="3" fillId="0" borderId="13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7" fillId="0" borderId="0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vertical="top"/>
    </xf>
    <xf numFmtId="0" fontId="11" fillId="0" borderId="0" xfId="0" applyFont="1" applyAlignment="1" applyProtection="1">
      <alignment horizontal="center" vertical="top"/>
    </xf>
    <xf numFmtId="0" fontId="6" fillId="0" borderId="0" xfId="0" applyFont="1" applyBorder="1" applyAlignment="1" applyProtection="1">
      <alignment horizontal="center" vertical="top" wrapText="1"/>
    </xf>
    <xf numFmtId="0" fontId="12" fillId="0" borderId="0" xfId="0" applyFont="1" applyBorder="1" applyAlignment="1" applyProtection="1"/>
    <xf numFmtId="0" fontId="3" fillId="0" borderId="22" xfId="0" applyFont="1" applyBorder="1" applyAlignment="1" applyProtection="1">
      <alignment vertical="top" wrapText="1"/>
    </xf>
    <xf numFmtId="0" fontId="0" fillId="0" borderId="14" xfId="0" applyBorder="1" applyProtection="1"/>
    <xf numFmtId="0" fontId="0" fillId="0" borderId="15" xfId="0" applyBorder="1" applyProtection="1"/>
    <xf numFmtId="0" fontId="0" fillId="0" borderId="16" xfId="0" applyBorder="1" applyProtection="1"/>
    <xf numFmtId="0" fontId="13" fillId="0" borderId="0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wrapText="1"/>
    </xf>
    <xf numFmtId="0" fontId="0" fillId="0" borderId="17" xfId="0" applyBorder="1" applyProtection="1"/>
    <xf numFmtId="0" fontId="0" fillId="0" borderId="18" xfId="0" applyBorder="1" applyAlignment="1" applyProtection="1"/>
    <xf numFmtId="0" fontId="15" fillId="0" borderId="19" xfId="0" applyFont="1" applyBorder="1" applyAlignment="1" applyProtection="1"/>
    <xf numFmtId="0" fontId="15" fillId="0" borderId="20" xfId="0" applyFont="1" applyBorder="1" applyAlignment="1" applyProtection="1"/>
    <xf numFmtId="0" fontId="0" fillId="0" borderId="20" xfId="0" applyBorder="1" applyAlignment="1" applyProtection="1"/>
    <xf numFmtId="0" fontId="0" fillId="0" borderId="21" xfId="0" applyBorder="1" applyAlignment="1" applyProtection="1"/>
    <xf numFmtId="0" fontId="0" fillId="0" borderId="24" xfId="0" applyBorder="1" applyProtection="1"/>
    <xf numFmtId="0" fontId="15" fillId="0" borderId="0" xfId="0" applyFont="1" applyBorder="1" applyAlignment="1" applyProtection="1"/>
    <xf numFmtId="0" fontId="8" fillId="0" borderId="0" xfId="0" applyFont="1" applyBorder="1" applyAlignment="1" applyProtection="1"/>
    <xf numFmtId="1" fontId="0" fillId="0" borderId="25" xfId="0" applyNumberFormat="1" applyBorder="1" applyAlignment="1" applyProtection="1">
      <alignment horizontal="center"/>
    </xf>
    <xf numFmtId="0" fontId="0" fillId="2" borderId="0" xfId="0" applyFill="1" applyProtection="1"/>
    <xf numFmtId="0" fontId="16" fillId="0" borderId="25" xfId="0" applyFont="1" applyBorder="1" applyAlignment="1" applyProtection="1">
      <alignment horizontal="center" wrapText="1"/>
    </xf>
    <xf numFmtId="0" fontId="16" fillId="2" borderId="25" xfId="0" applyFont="1" applyFill="1" applyBorder="1" applyAlignment="1" applyProtection="1">
      <alignment horizontal="center" wrapText="1"/>
    </xf>
    <xf numFmtId="1" fontId="0" fillId="0" borderId="25" xfId="0" applyNumberFormat="1" applyBorder="1" applyAlignment="1" applyProtection="1">
      <alignment horizontal="center" wrapText="1"/>
    </xf>
    <xf numFmtId="0" fontId="0" fillId="0" borderId="0" xfId="0" applyAlignment="1" applyProtection="1">
      <alignment vertical="center"/>
    </xf>
    <xf numFmtId="0" fontId="0" fillId="2" borderId="0" xfId="0" applyFill="1" applyAlignment="1" applyProtection="1">
      <alignment vertical="center"/>
    </xf>
    <xf numFmtId="49" fontId="18" fillId="0" borderId="0" xfId="0" applyNumberFormat="1" applyFont="1" applyAlignment="1" applyProtection="1">
      <alignment horizontal="left" vertical="center"/>
    </xf>
    <xf numFmtId="0" fontId="20" fillId="0" borderId="25" xfId="0" applyFont="1" applyBorder="1" applyAlignment="1" applyProtection="1">
      <alignment horizontal="center" vertical="center" wrapText="1"/>
    </xf>
    <xf numFmtId="0" fontId="0" fillId="0" borderId="25" xfId="0" applyBorder="1" applyAlignment="1" applyProtection="1">
      <alignment horizontal="center" vertical="center"/>
    </xf>
    <xf numFmtId="49" fontId="0" fillId="0" borderId="25" xfId="0" applyNumberFormat="1" applyBorder="1" applyAlignment="1" applyProtection="1">
      <alignment horizontal="center" vertical="center"/>
    </xf>
    <xf numFmtId="1" fontId="11" fillId="0" borderId="25" xfId="0" applyNumberFormat="1" applyFont="1" applyBorder="1" applyAlignment="1" applyProtection="1">
      <alignment horizontal="center" vertical="center"/>
    </xf>
    <xf numFmtId="49" fontId="0" fillId="2" borderId="25" xfId="0" applyNumberFormat="1" applyFill="1" applyBorder="1" applyAlignment="1" applyProtection="1">
      <alignment horizontal="center" vertical="center"/>
    </xf>
    <xf numFmtId="1" fontId="11" fillId="0" borderId="25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49" fontId="0" fillId="0" borderId="0" xfId="0" applyNumberForma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49" fontId="18" fillId="0" borderId="0" xfId="0" applyNumberFormat="1" applyFont="1" applyAlignment="1" applyProtection="1">
      <alignment vertical="center"/>
    </xf>
    <xf numFmtId="0" fontId="19" fillId="0" borderId="25" xfId="0" applyFont="1" applyBorder="1" applyAlignment="1" applyProtection="1">
      <alignment horizontal="center" vertical="center" wrapText="1"/>
    </xf>
    <xf numFmtId="0" fontId="19" fillId="0" borderId="25" xfId="0" applyFont="1" applyBorder="1" applyAlignment="1" applyProtection="1">
      <alignment vertical="center" wrapText="1"/>
    </xf>
    <xf numFmtId="0" fontId="19" fillId="0" borderId="25" xfId="0" applyFont="1" applyBorder="1" applyAlignment="1" applyProtection="1">
      <alignment horizontal="center" vertical="center"/>
    </xf>
    <xf numFmtId="0" fontId="21" fillId="0" borderId="25" xfId="0" applyFont="1" applyBorder="1" applyAlignment="1" applyProtection="1">
      <alignment vertical="center" wrapText="1"/>
    </xf>
    <xf numFmtId="49" fontId="21" fillId="0" borderId="25" xfId="0" applyNumberFormat="1" applyFont="1" applyBorder="1" applyAlignment="1" applyProtection="1">
      <alignment horizontal="center" vertical="center"/>
    </xf>
    <xf numFmtId="2" fontId="11" fillId="0" borderId="37" xfId="0" applyNumberFormat="1" applyFont="1" applyBorder="1" applyAlignment="1" applyProtection="1">
      <alignment horizontal="center" vertical="center"/>
    </xf>
    <xf numFmtId="1" fontId="11" fillId="0" borderId="37" xfId="0" applyNumberFormat="1" applyFont="1" applyBorder="1" applyAlignment="1" applyProtection="1">
      <alignment horizontal="center" vertical="center"/>
    </xf>
    <xf numFmtId="2" fontId="3" fillId="0" borderId="25" xfId="0" applyNumberFormat="1" applyFont="1" applyBorder="1" applyAlignment="1" applyProtection="1">
      <alignment horizontal="center" vertical="center"/>
    </xf>
    <xf numFmtId="1" fontId="3" fillId="0" borderId="25" xfId="0" applyNumberFormat="1" applyFont="1" applyBorder="1" applyAlignment="1" applyProtection="1">
      <alignment horizontal="center" vertical="center"/>
    </xf>
    <xf numFmtId="0" fontId="22" fillId="2" borderId="0" xfId="0" applyFont="1" applyFill="1" applyBorder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3" fillId="0" borderId="29" xfId="0" applyFont="1" applyBorder="1" applyAlignment="1" applyProtection="1">
      <alignment horizontal="center" vertical="center"/>
    </xf>
    <xf numFmtId="0" fontId="0" fillId="0" borderId="25" xfId="0" applyBorder="1" applyAlignment="1" applyProtection="1">
      <alignment horizontal="left" vertical="center" wrapText="1"/>
    </xf>
    <xf numFmtId="49" fontId="0" fillId="0" borderId="25" xfId="0" applyNumberFormat="1" applyBorder="1" applyAlignment="1" applyProtection="1">
      <alignment horizontal="center" vertical="center" wrapText="1"/>
    </xf>
    <xf numFmtId="1" fontId="11" fillId="0" borderId="25" xfId="0" applyNumberFormat="1" applyFont="1" applyBorder="1" applyAlignment="1" applyProtection="1">
      <alignment horizontal="center" vertical="center" wrapText="1"/>
    </xf>
    <xf numFmtId="49" fontId="0" fillId="0" borderId="0" xfId="0" applyNumberFormat="1" applyAlignment="1" applyProtection="1">
      <alignment vertical="center"/>
    </xf>
    <xf numFmtId="0" fontId="3" fillId="0" borderId="25" xfId="0" applyFont="1" applyBorder="1" applyAlignment="1" applyProtection="1">
      <alignment horizontal="center" vertical="center"/>
    </xf>
    <xf numFmtId="0" fontId="0" fillId="0" borderId="25" xfId="0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49" fontId="14" fillId="0" borderId="0" xfId="0" applyNumberFormat="1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49" fontId="18" fillId="0" borderId="0" xfId="0" applyNumberFormat="1" applyFont="1" applyFill="1" applyAlignment="1" applyProtection="1">
      <alignment vertical="center"/>
    </xf>
    <xf numFmtId="0" fontId="23" fillId="0" borderId="25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/>
    </xf>
    <xf numFmtId="0" fontId="21" fillId="0" borderId="25" xfId="0" applyFont="1" applyFill="1" applyBorder="1" applyAlignment="1" applyProtection="1">
      <alignment vertical="center" wrapText="1"/>
    </xf>
    <xf numFmtId="49" fontId="21" fillId="0" borderId="25" xfId="0" applyNumberFormat="1" applyFont="1" applyFill="1" applyBorder="1" applyAlignment="1" applyProtection="1">
      <alignment horizontal="center" vertical="center"/>
    </xf>
    <xf numFmtId="0" fontId="21" fillId="0" borderId="25" xfId="0" applyFont="1" applyFill="1" applyBorder="1" applyAlignment="1" applyProtection="1">
      <alignment horizontal="left" vertical="center" wrapText="1"/>
    </xf>
    <xf numFmtId="0" fontId="25" fillId="0" borderId="0" xfId="0" applyFont="1" applyFill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49" fontId="26" fillId="0" borderId="0" xfId="0" applyNumberFormat="1" applyFont="1" applyAlignment="1" applyProtection="1">
      <alignment vertical="center"/>
    </xf>
    <xf numFmtId="49" fontId="27" fillId="0" borderId="0" xfId="0" applyNumberFormat="1" applyFont="1" applyAlignment="1" applyProtection="1">
      <alignment vertical="center"/>
    </xf>
    <xf numFmtId="0" fontId="23" fillId="0" borderId="25" xfId="0" applyFont="1" applyBorder="1" applyAlignment="1" applyProtection="1">
      <alignment horizontal="center" vertical="center" wrapText="1"/>
    </xf>
    <xf numFmtId="0" fontId="21" fillId="0" borderId="29" xfId="0" applyFont="1" applyBorder="1" applyAlignment="1" applyProtection="1">
      <alignment horizontal="center" vertical="center"/>
    </xf>
    <xf numFmtId="1" fontId="11" fillId="0" borderId="28" xfId="0" applyNumberFormat="1" applyFont="1" applyFill="1" applyBorder="1" applyAlignment="1" applyProtection="1">
      <alignment horizontal="center" vertical="center" wrapText="1"/>
    </xf>
    <xf numFmtId="0" fontId="21" fillId="0" borderId="25" xfId="0" applyFont="1" applyBorder="1" applyAlignment="1" applyProtection="1">
      <alignment horizontal="left" vertical="center" wrapText="1"/>
    </xf>
    <xf numFmtId="1" fontId="21" fillId="0" borderId="25" xfId="0" applyNumberFormat="1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25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1" fontId="6" fillId="0" borderId="25" xfId="0" applyNumberFormat="1" applyFont="1" applyBorder="1" applyAlignment="1" applyProtection="1">
      <alignment horizontal="left" vertical="center"/>
    </xf>
    <xf numFmtId="49" fontId="6" fillId="0" borderId="0" xfId="0" applyNumberFormat="1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30" fillId="0" borderId="0" xfId="0" applyFont="1" applyFill="1" applyBorder="1" applyAlignment="1" applyProtection="1">
      <alignment horizontal="left" vertical="center"/>
    </xf>
    <xf numFmtId="0" fontId="21" fillId="0" borderId="0" xfId="0" applyFont="1" applyFill="1" applyAlignment="1" applyProtection="1">
      <alignment vertical="center"/>
    </xf>
    <xf numFmtId="49" fontId="27" fillId="0" borderId="0" xfId="0" applyNumberFormat="1" applyFont="1" applyFill="1" applyAlignment="1" applyProtection="1">
      <alignment vertical="center"/>
    </xf>
    <xf numFmtId="0" fontId="20" fillId="0" borderId="25" xfId="0" applyFont="1" applyFill="1" applyBorder="1" applyAlignment="1" applyProtection="1">
      <alignment horizontal="center" vertical="center" wrapText="1"/>
    </xf>
    <xf numFmtId="0" fontId="21" fillId="0" borderId="25" xfId="0" applyFont="1" applyFill="1" applyBorder="1" applyAlignment="1" applyProtection="1">
      <alignment horizontal="center" vertical="center" wrapText="1"/>
    </xf>
    <xf numFmtId="0" fontId="21" fillId="0" borderId="25" xfId="0" applyFont="1" applyFill="1" applyBorder="1" applyAlignment="1" applyProtection="1">
      <alignment horizontal="center" vertical="center"/>
    </xf>
    <xf numFmtId="0" fontId="21" fillId="0" borderId="38" xfId="0" applyFont="1" applyFill="1" applyBorder="1" applyAlignment="1" applyProtection="1">
      <alignment vertical="center" wrapText="1"/>
    </xf>
    <xf numFmtId="49" fontId="21" fillId="0" borderId="39" xfId="0" applyNumberFormat="1" applyFont="1" applyFill="1" applyBorder="1" applyAlignment="1" applyProtection="1">
      <alignment horizontal="center" vertical="center"/>
    </xf>
    <xf numFmtId="1" fontId="21" fillId="0" borderId="39" xfId="0" applyNumberFormat="1" applyFont="1" applyFill="1" applyBorder="1" applyAlignment="1" applyProtection="1">
      <alignment vertical="center"/>
    </xf>
    <xf numFmtId="1" fontId="21" fillId="0" borderId="39" xfId="0" applyNumberFormat="1" applyFont="1" applyFill="1" applyBorder="1" applyAlignment="1" applyProtection="1">
      <alignment horizontal="center" vertical="center"/>
    </xf>
    <xf numFmtId="0" fontId="21" fillId="0" borderId="40" xfId="0" applyFont="1" applyFill="1" applyBorder="1" applyAlignment="1" applyProtection="1">
      <alignment vertical="center" wrapText="1"/>
    </xf>
    <xf numFmtId="49" fontId="21" fillId="0" borderId="37" xfId="0" applyNumberFormat="1" applyFont="1" applyFill="1" applyBorder="1" applyAlignment="1" applyProtection="1">
      <alignment horizontal="center" vertical="center"/>
    </xf>
    <xf numFmtId="49" fontId="20" fillId="0" borderId="0" xfId="0" applyNumberFormat="1" applyFont="1" applyAlignment="1" applyProtection="1">
      <alignment vertical="center"/>
    </xf>
    <xf numFmtId="0" fontId="28" fillId="0" borderId="29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left" vertical="center" wrapText="1"/>
    </xf>
    <xf numFmtId="49" fontId="21" fillId="0" borderId="0" xfId="0" applyNumberFormat="1" applyFont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/>
    </xf>
    <xf numFmtId="0" fontId="27" fillId="0" borderId="0" xfId="0" applyFont="1" applyFill="1" applyBorder="1" applyAlignment="1" applyProtection="1">
      <alignment horizontal="left" vertical="center" wrapText="1"/>
    </xf>
    <xf numFmtId="1" fontId="33" fillId="0" borderId="25" xfId="0" applyNumberFormat="1" applyFont="1" applyBorder="1" applyAlignment="1" applyProtection="1">
      <alignment vertical="center"/>
    </xf>
    <xf numFmtId="49" fontId="21" fillId="0" borderId="0" xfId="0" applyNumberFormat="1" applyFont="1" applyFill="1" applyAlignment="1" applyProtection="1">
      <alignment horizontal="left" vertical="center"/>
    </xf>
    <xf numFmtId="0" fontId="21" fillId="0" borderId="0" xfId="0" applyFont="1" applyFill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left" vertical="center"/>
    </xf>
    <xf numFmtId="1" fontId="21" fillId="0" borderId="25" xfId="0" applyNumberFormat="1" applyFont="1" applyFill="1" applyBorder="1" applyAlignment="1" applyProtection="1">
      <alignment horizontal="left" vertical="center"/>
    </xf>
    <xf numFmtId="0" fontId="21" fillId="0" borderId="25" xfId="0" applyFont="1" applyBorder="1" applyAlignment="1" applyProtection="1">
      <alignment horizontal="center" vertical="center"/>
    </xf>
    <xf numFmtId="49" fontId="21" fillId="0" borderId="26" xfId="0" applyNumberFormat="1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center" vertical="center"/>
    </xf>
    <xf numFmtId="49" fontId="20" fillId="0" borderId="0" xfId="0" applyNumberFormat="1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horizontal="center" vertical="center"/>
    </xf>
    <xf numFmtId="49" fontId="21" fillId="0" borderId="28" xfId="0" applyNumberFormat="1" applyFont="1" applyBorder="1" applyAlignment="1" applyProtection="1">
      <alignment horizontal="center" vertical="center"/>
    </xf>
    <xf numFmtId="0" fontId="0" fillId="0" borderId="24" xfId="0" applyBorder="1" applyAlignment="1" applyProtection="1">
      <alignment vertical="center"/>
    </xf>
    <xf numFmtId="0" fontId="28" fillId="0" borderId="23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 wrapText="1"/>
    </xf>
    <xf numFmtId="0" fontId="21" fillId="0" borderId="0" xfId="0" applyFont="1" applyBorder="1" applyAlignment="1" applyProtection="1">
      <alignment horizontal="right" vertical="center"/>
    </xf>
    <xf numFmtId="0" fontId="28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21" fillId="0" borderId="0" xfId="0" applyFont="1" applyAlignment="1" applyProtection="1">
      <alignment horizontal="right" vertical="center"/>
    </xf>
    <xf numFmtId="0" fontId="21" fillId="0" borderId="25" xfId="0" applyFont="1" applyBorder="1" applyAlignment="1" applyProtection="1">
      <alignment horizontal="center" vertical="center" wrapText="1"/>
    </xf>
    <xf numFmtId="0" fontId="21" fillId="2" borderId="25" xfId="0" applyFont="1" applyFill="1" applyBorder="1" applyAlignment="1" applyProtection="1">
      <alignment horizontal="center" vertical="center" wrapText="1"/>
    </xf>
    <xf numFmtId="0" fontId="21" fillId="2" borderId="0" xfId="0" applyFont="1" applyFill="1" applyAlignment="1" applyProtection="1">
      <alignment vertical="center"/>
    </xf>
    <xf numFmtId="49" fontId="21" fillId="0" borderId="25" xfId="0" applyNumberFormat="1" applyFont="1" applyBorder="1" applyAlignment="1" applyProtection="1">
      <alignment horizontal="left" vertical="center" wrapText="1"/>
    </xf>
    <xf numFmtId="49" fontId="21" fillId="0" borderId="25" xfId="0" applyNumberFormat="1" applyFont="1" applyBorder="1" applyAlignment="1" applyProtection="1">
      <alignment horizontal="center" vertical="center" wrapText="1"/>
    </xf>
    <xf numFmtId="164" fontId="21" fillId="0" borderId="25" xfId="0" applyNumberFormat="1" applyFont="1" applyBorder="1" applyAlignment="1" applyProtection="1">
      <alignment horizontal="center" vertical="center"/>
    </xf>
    <xf numFmtId="0" fontId="37" fillId="0" borderId="0" xfId="1" applyFont="1" applyAlignment="1" applyProtection="1">
      <alignment vertical="center"/>
    </xf>
    <xf numFmtId="0" fontId="37" fillId="0" borderId="0" xfId="1" applyFont="1" applyBorder="1" applyAlignment="1" applyProtection="1">
      <alignment vertical="center"/>
    </xf>
    <xf numFmtId="0" fontId="37" fillId="2" borderId="33" xfId="1" applyFont="1" applyFill="1" applyBorder="1" applyAlignment="1" applyProtection="1">
      <alignment vertical="center"/>
    </xf>
    <xf numFmtId="0" fontId="37" fillId="2" borderId="36" xfId="1" applyFont="1" applyFill="1" applyBorder="1" applyAlignment="1" applyProtection="1">
      <alignment vertical="center"/>
    </xf>
    <xf numFmtId="0" fontId="37" fillId="0" borderId="25" xfId="1" applyFont="1" applyBorder="1" applyAlignment="1" applyProtection="1">
      <alignment horizontal="center" vertical="center"/>
    </xf>
    <xf numFmtId="0" fontId="37" fillId="2" borderId="36" xfId="1" applyFont="1" applyFill="1" applyBorder="1" applyAlignment="1" applyProtection="1">
      <alignment horizontal="center" vertical="center" wrapText="1"/>
    </xf>
    <xf numFmtId="0" fontId="37" fillId="2" borderId="34" xfId="1" applyFont="1" applyFill="1" applyBorder="1" applyAlignment="1" applyProtection="1">
      <alignment horizontal="center" vertical="center"/>
    </xf>
    <xf numFmtId="0" fontId="37" fillId="2" borderId="23" xfId="1" applyFont="1" applyFill="1" applyBorder="1" applyAlignment="1" applyProtection="1">
      <alignment horizontal="center" vertical="center"/>
    </xf>
    <xf numFmtId="0" fontId="37" fillId="2" borderId="35" xfId="1" applyFont="1" applyFill="1" applyBorder="1" applyAlignment="1" applyProtection="1">
      <alignment horizontal="center" vertical="center"/>
    </xf>
    <xf numFmtId="0" fontId="37" fillId="2" borderId="25" xfId="1" applyFont="1" applyFill="1" applyBorder="1" applyAlignment="1" applyProtection="1">
      <alignment horizontal="center" vertical="center"/>
    </xf>
    <xf numFmtId="0" fontId="37" fillId="2" borderId="0" xfId="1" applyFont="1" applyFill="1" applyAlignment="1" applyProtection="1">
      <alignment vertical="center"/>
    </xf>
    <xf numFmtId="49" fontId="37" fillId="2" borderId="25" xfId="1" applyNumberFormat="1" applyFont="1" applyFill="1" applyBorder="1" applyAlignment="1" applyProtection="1">
      <alignment horizontal="center" vertical="center"/>
    </xf>
    <xf numFmtId="164" fontId="37" fillId="0" borderId="25" xfId="1" applyNumberFormat="1" applyFont="1" applyBorder="1" applyAlignment="1" applyProtection="1">
      <alignment vertical="center"/>
    </xf>
    <xf numFmtId="49" fontId="37" fillId="2" borderId="25" xfId="1" applyNumberFormat="1" applyFont="1" applyFill="1" applyBorder="1" applyAlignment="1" applyProtection="1">
      <alignment horizontal="center" vertical="center" wrapText="1"/>
    </xf>
    <xf numFmtId="0" fontId="37" fillId="0" borderId="25" xfId="1" applyFont="1" applyBorder="1" applyAlignment="1" applyProtection="1">
      <alignment horizontal="left" vertical="center" wrapText="1"/>
    </xf>
    <xf numFmtId="0" fontId="27" fillId="0" borderId="0" xfId="0" applyFont="1" applyBorder="1" applyAlignment="1" applyProtection="1">
      <alignment vertical="center"/>
    </xf>
    <xf numFmtId="49" fontId="37" fillId="0" borderId="25" xfId="1" applyNumberFormat="1" applyFont="1" applyBorder="1" applyAlignment="1" applyProtection="1">
      <alignment horizontal="center" vertical="center" wrapText="1"/>
    </xf>
    <xf numFmtId="0" fontId="37" fillId="2" borderId="25" xfId="1" applyFont="1" applyFill="1" applyBorder="1" applyAlignment="1" applyProtection="1">
      <alignment horizontal="center" vertical="center" wrapText="1"/>
    </xf>
    <xf numFmtId="0" fontId="37" fillId="2" borderId="25" xfId="1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25" xfId="0" applyFont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/>
    </xf>
    <xf numFmtId="1" fontId="0" fillId="0" borderId="25" xfId="0" applyNumberFormat="1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1" fontId="0" fillId="0" borderId="25" xfId="0" applyNumberFormat="1" applyFont="1" applyBorder="1" applyAlignment="1" applyProtection="1">
      <alignment vertical="center"/>
    </xf>
    <xf numFmtId="0" fontId="0" fillId="2" borderId="0" xfId="0" applyFont="1" applyFill="1" applyAlignment="1" applyProtection="1">
      <alignment vertical="center"/>
    </xf>
    <xf numFmtId="0" fontId="39" fillId="0" borderId="0" xfId="0" applyFont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42" fillId="0" borderId="0" xfId="0" applyFont="1" applyAlignment="1" applyProtection="1">
      <alignment vertical="center"/>
    </xf>
    <xf numFmtId="0" fontId="43" fillId="0" borderId="0" xfId="0" applyFont="1" applyAlignment="1" applyProtection="1">
      <alignment vertical="center"/>
    </xf>
    <xf numFmtId="0" fontId="44" fillId="0" borderId="0" xfId="0" applyFont="1" applyAlignment="1" applyProtection="1">
      <alignment vertical="center"/>
    </xf>
    <xf numFmtId="0" fontId="3" fillId="0" borderId="26" xfId="0" applyFont="1" applyBorder="1" applyAlignment="1" applyProtection="1"/>
    <xf numFmtId="0" fontId="14" fillId="0" borderId="27" xfId="0" applyFont="1" applyBorder="1" applyProtection="1"/>
    <xf numFmtId="0" fontId="0" fillId="0" borderId="27" xfId="0" applyBorder="1" applyAlignment="1" applyProtection="1"/>
    <xf numFmtId="0" fontId="0" fillId="0" borderId="28" xfId="0" applyBorder="1" applyAlignment="1" applyProtection="1"/>
    <xf numFmtId="0" fontId="3" fillId="0" borderId="27" xfId="0" applyFont="1" applyBorder="1" applyAlignment="1" applyProtection="1"/>
    <xf numFmtId="0" fontId="15" fillId="0" borderId="28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center" wrapText="1"/>
    </xf>
    <xf numFmtId="0" fontId="0" fillId="0" borderId="10" xfId="0" applyBorder="1" applyAlignment="1" applyProtection="1">
      <alignment horizontal="center" wrapText="1"/>
    </xf>
    <xf numFmtId="0" fontId="0" fillId="0" borderId="11" xfId="0" applyBorder="1" applyAlignment="1" applyProtection="1">
      <alignment horizontal="center" wrapText="1"/>
    </xf>
    <xf numFmtId="0" fontId="11" fillId="0" borderId="1" xfId="0" applyFont="1" applyBorder="1" applyAlignment="1" applyProtection="1">
      <alignment horizontal="center" vertical="top"/>
    </xf>
    <xf numFmtId="0" fontId="11" fillId="0" borderId="2" xfId="0" applyFont="1" applyBorder="1" applyAlignment="1" applyProtection="1">
      <alignment horizontal="center" vertical="top"/>
    </xf>
    <xf numFmtId="0" fontId="11" fillId="0" borderId="3" xfId="0" applyFont="1" applyBorder="1" applyAlignment="1" applyProtection="1">
      <alignment horizontal="center" vertical="top"/>
    </xf>
    <xf numFmtId="0" fontId="11" fillId="0" borderId="1" xfId="0" applyFont="1" applyBorder="1" applyAlignment="1" applyProtection="1">
      <alignment horizontal="center" vertical="top" wrapText="1"/>
    </xf>
    <xf numFmtId="0" fontId="11" fillId="0" borderId="3" xfId="0" applyFont="1" applyBorder="1" applyAlignment="1" applyProtection="1">
      <alignment horizontal="center" vertical="top" wrapText="1"/>
    </xf>
    <xf numFmtId="0" fontId="6" fillId="0" borderId="14" xfId="0" applyFont="1" applyBorder="1" applyAlignment="1" applyProtection="1">
      <alignment vertical="top" wrapText="1"/>
    </xf>
    <xf numFmtId="0" fontId="0" fillId="0" borderId="15" xfId="0" applyBorder="1" applyAlignment="1" applyProtection="1">
      <alignment vertical="top" wrapText="1"/>
    </xf>
    <xf numFmtId="0" fontId="0" fillId="0" borderId="16" xfId="0" applyBorder="1" applyAlignment="1" applyProtection="1">
      <alignment vertical="top" wrapText="1"/>
    </xf>
    <xf numFmtId="0" fontId="0" fillId="0" borderId="17" xfId="0" applyBorder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0" fontId="0" fillId="0" borderId="18" xfId="0" applyBorder="1" applyAlignment="1" applyProtection="1">
      <alignment vertical="top" wrapText="1"/>
    </xf>
    <xf numFmtId="0" fontId="0" fillId="0" borderId="19" xfId="0" applyBorder="1" applyAlignment="1" applyProtection="1">
      <alignment vertical="top" wrapText="1"/>
    </xf>
    <xf numFmtId="0" fontId="0" fillId="0" borderId="20" xfId="0" applyBorder="1" applyAlignment="1" applyProtection="1">
      <alignment vertical="top" wrapText="1"/>
    </xf>
    <xf numFmtId="0" fontId="0" fillId="0" borderId="21" xfId="0" applyBorder="1" applyAlignment="1" applyProtection="1">
      <alignment vertical="top" wrapText="1"/>
    </xf>
    <xf numFmtId="0" fontId="6" fillId="0" borderId="14" xfId="0" applyFont="1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center" vertical="top" wrapText="1"/>
    </xf>
    <xf numFmtId="0" fontId="0" fillId="0" borderId="17" xfId="0" applyBorder="1" applyAlignment="1" applyProtection="1">
      <alignment horizontal="center" vertical="top" wrapText="1"/>
    </xf>
    <xf numFmtId="0" fontId="0" fillId="0" borderId="18" xfId="0" applyBorder="1" applyAlignment="1" applyProtection="1">
      <alignment horizontal="center" vertical="top" wrapText="1"/>
    </xf>
    <xf numFmtId="0" fontId="0" fillId="0" borderId="19" xfId="0" applyBorder="1" applyAlignment="1" applyProtection="1">
      <alignment horizontal="center" vertical="top" wrapText="1"/>
    </xf>
    <xf numFmtId="0" fontId="0" fillId="0" borderId="21" xfId="0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left" vertical="justify" wrapText="1"/>
    </xf>
    <xf numFmtId="0" fontId="3" fillId="0" borderId="17" xfId="0" applyFont="1" applyBorder="1" applyAlignment="1" applyProtection="1">
      <alignment horizontal="left" vertical="justify" wrapText="1"/>
    </xf>
    <xf numFmtId="0" fontId="0" fillId="0" borderId="26" xfId="0" applyBorder="1" applyAlignment="1" applyProtection="1">
      <alignment vertical="center"/>
    </xf>
    <xf numFmtId="0" fontId="0" fillId="0" borderId="27" xfId="0" applyBorder="1" applyAlignment="1" applyProtection="1">
      <alignment vertical="center"/>
    </xf>
    <xf numFmtId="0" fontId="0" fillId="0" borderId="28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horizontal="center" vertical="center"/>
    </xf>
    <xf numFmtId="0" fontId="19" fillId="0" borderId="25" xfId="0" applyFont="1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 vertical="center"/>
    </xf>
    <xf numFmtId="0" fontId="0" fillId="0" borderId="26" xfId="0" applyBorder="1" applyAlignment="1" applyProtection="1">
      <alignment horizontal="left" vertical="center"/>
    </xf>
    <xf numFmtId="0" fontId="0" fillId="0" borderId="27" xfId="0" applyBorder="1" applyAlignment="1" applyProtection="1">
      <alignment horizontal="left" vertical="center"/>
    </xf>
    <xf numFmtId="0" fontId="0" fillId="0" borderId="28" xfId="0" applyBorder="1" applyAlignment="1" applyProtection="1">
      <alignment horizontal="left" vertical="center"/>
    </xf>
    <xf numFmtId="0" fontId="0" fillId="0" borderId="25" xfId="0" applyBorder="1" applyAlignment="1" applyProtection="1">
      <alignment vertical="center"/>
    </xf>
    <xf numFmtId="0" fontId="0" fillId="0" borderId="26" xfId="0" applyBorder="1" applyAlignment="1" applyProtection="1">
      <alignment horizontal="left" vertical="center" wrapText="1"/>
    </xf>
    <xf numFmtId="0" fontId="0" fillId="0" borderId="27" xfId="0" applyBorder="1" applyAlignment="1" applyProtection="1">
      <alignment horizontal="left" vertical="center" wrapText="1"/>
    </xf>
    <xf numFmtId="0" fontId="0" fillId="0" borderId="28" xfId="0" applyBorder="1" applyAlignment="1" applyProtection="1">
      <alignment horizontal="left" vertical="center" wrapText="1"/>
    </xf>
    <xf numFmtId="0" fontId="0" fillId="0" borderId="26" xfId="0" applyBorder="1" applyAlignment="1" applyProtection="1">
      <alignment vertical="center" wrapText="1"/>
    </xf>
    <xf numFmtId="0" fontId="0" fillId="0" borderId="27" xfId="0" applyBorder="1" applyAlignment="1" applyProtection="1">
      <alignment vertical="center" wrapText="1"/>
    </xf>
    <xf numFmtId="0" fontId="0" fillId="0" borderId="28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19" fillId="0" borderId="29" xfId="0" applyFont="1" applyBorder="1" applyAlignment="1" applyProtection="1">
      <alignment horizontal="center" vertical="center" wrapText="1"/>
    </xf>
    <xf numFmtId="0" fontId="0" fillId="0" borderId="33" xfId="0" applyBorder="1" applyAlignment="1" applyProtection="1">
      <alignment horizontal="center" vertical="center" wrapText="1"/>
    </xf>
    <xf numFmtId="0" fontId="0" fillId="0" borderId="36" xfId="0" applyBorder="1" applyAlignment="1" applyProtection="1">
      <alignment horizontal="center" vertical="center" wrapText="1"/>
    </xf>
    <xf numFmtId="0" fontId="19" fillId="0" borderId="26" xfId="0" applyFont="1" applyBorder="1" applyAlignment="1" applyProtection="1">
      <alignment horizontal="center" vertical="center" wrapText="1"/>
    </xf>
    <xf numFmtId="0" fontId="19" fillId="0" borderId="28" xfId="0" applyFont="1" applyBorder="1" applyAlignment="1" applyProtection="1">
      <alignment horizontal="center" vertical="center" wrapText="1"/>
    </xf>
    <xf numFmtId="0" fontId="19" fillId="0" borderId="30" xfId="0" applyFont="1" applyBorder="1" applyAlignment="1" applyProtection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 vertical="center" wrapText="1"/>
    </xf>
    <xf numFmtId="0" fontId="0" fillId="0" borderId="35" xfId="0" applyBorder="1" applyAlignment="1" applyProtection="1">
      <alignment horizontal="center" vertical="center" wrapText="1"/>
    </xf>
    <xf numFmtId="0" fontId="19" fillId="0" borderId="32" xfId="0" applyFont="1" applyBorder="1" applyAlignment="1" applyProtection="1">
      <alignment horizontal="center" vertical="center" wrapText="1"/>
    </xf>
    <xf numFmtId="0" fontId="19" fillId="0" borderId="31" xfId="0" applyFont="1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0" fontId="19" fillId="0" borderId="25" xfId="0" applyFont="1" applyBorder="1" applyAlignment="1" applyProtection="1">
      <alignment horizontal="center" vertical="center" wrapText="1"/>
    </xf>
    <xf numFmtId="0" fontId="0" fillId="0" borderId="25" xfId="0" applyBorder="1" applyAlignment="1" applyProtection="1">
      <alignment horizontal="center" vertical="center" wrapText="1"/>
    </xf>
    <xf numFmtId="0" fontId="6" fillId="0" borderId="30" xfId="0" applyFont="1" applyFill="1" applyBorder="1" applyAlignment="1" applyProtection="1">
      <alignment horizontal="left" vertical="center" wrapText="1"/>
    </xf>
    <xf numFmtId="0" fontId="6" fillId="0" borderId="32" xfId="0" applyFont="1" applyFill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23" fillId="0" borderId="25" xfId="0" applyFont="1" applyBorder="1" applyAlignment="1" applyProtection="1">
      <alignment horizontal="center" vertical="center"/>
    </xf>
    <xf numFmtId="0" fontId="23" fillId="0" borderId="25" xfId="0" applyFont="1" applyBorder="1" applyAlignment="1" applyProtection="1">
      <alignment horizontal="center" vertical="center" wrapText="1"/>
    </xf>
    <xf numFmtId="0" fontId="24" fillId="0" borderId="25" xfId="0" applyFont="1" applyBorder="1" applyAlignment="1" applyProtection="1">
      <alignment horizontal="center" vertical="center"/>
    </xf>
    <xf numFmtId="0" fontId="20" fillId="0" borderId="25" xfId="0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0" fontId="23" fillId="0" borderId="2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vertical="center"/>
    </xf>
    <xf numFmtId="49" fontId="14" fillId="0" borderId="0" xfId="0" applyNumberFormat="1" applyFont="1" applyFill="1" applyBorder="1" applyAlignment="1" applyProtection="1">
      <alignment vertical="center"/>
    </xf>
    <xf numFmtId="0" fontId="23" fillId="0" borderId="25" xfId="0" applyFont="1" applyFill="1" applyBorder="1" applyAlignment="1" applyProtection="1">
      <alignment horizontal="center" vertical="center"/>
    </xf>
    <xf numFmtId="0" fontId="0" fillId="0" borderId="25" xfId="0" applyFill="1" applyBorder="1" applyAlignment="1" applyProtection="1">
      <alignment horizontal="center" vertical="center" wrapText="1"/>
    </xf>
    <xf numFmtId="49" fontId="6" fillId="0" borderId="0" xfId="0" applyNumberFormat="1" applyFont="1" applyAlignment="1" applyProtection="1">
      <alignment horizontal="center" vertical="center"/>
    </xf>
    <xf numFmtId="0" fontId="23" fillId="0" borderId="29" xfId="0" applyFont="1" applyBorder="1" applyAlignment="1" applyProtection="1">
      <alignment horizontal="center" vertical="center" wrapText="1"/>
    </xf>
    <xf numFmtId="0" fontId="23" fillId="0" borderId="33" xfId="0" applyFont="1" applyBorder="1" applyAlignment="1" applyProtection="1">
      <alignment horizontal="center" vertical="center"/>
    </xf>
    <xf numFmtId="0" fontId="23" fillId="0" borderId="36" xfId="0" applyFont="1" applyBorder="1" applyAlignment="1" applyProtection="1">
      <alignment horizontal="center" vertical="center"/>
    </xf>
    <xf numFmtId="0" fontId="11" fillId="0" borderId="25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19" fillId="0" borderId="0" xfId="0" applyFont="1" applyFill="1" applyAlignment="1" applyProtection="1">
      <alignment horizontal="center" vertical="center"/>
    </xf>
    <xf numFmtId="0" fontId="20" fillId="0" borderId="25" xfId="0" applyFont="1" applyFill="1" applyBorder="1" applyAlignment="1" applyProtection="1">
      <alignment horizontal="center" vertical="center" wrapText="1"/>
    </xf>
    <xf numFmtId="0" fontId="20" fillId="0" borderId="25" xfId="0" applyFont="1" applyFill="1" applyBorder="1" applyAlignment="1" applyProtection="1">
      <alignment horizontal="center" vertical="center"/>
    </xf>
    <xf numFmtId="0" fontId="20" fillId="0" borderId="26" xfId="0" applyFont="1" applyFill="1" applyBorder="1" applyAlignment="1" applyProtection="1">
      <alignment horizontal="left" vertical="center"/>
    </xf>
    <xf numFmtId="0" fontId="20" fillId="0" borderId="27" xfId="0" applyFont="1" applyFill="1" applyBorder="1" applyAlignment="1" applyProtection="1">
      <alignment horizontal="left" vertical="center"/>
    </xf>
    <xf numFmtId="0" fontId="20" fillId="0" borderId="28" xfId="0" applyFont="1" applyFill="1" applyBorder="1" applyAlignment="1" applyProtection="1">
      <alignment horizontal="left" vertical="center"/>
    </xf>
    <xf numFmtId="0" fontId="20" fillId="0" borderId="26" xfId="0" applyFont="1" applyFill="1" applyBorder="1" applyAlignment="1" applyProtection="1">
      <alignment horizontal="left" vertical="center" wrapText="1"/>
    </xf>
    <xf numFmtId="0" fontId="20" fillId="0" borderId="27" xfId="0" applyFont="1" applyFill="1" applyBorder="1" applyAlignment="1" applyProtection="1">
      <alignment horizontal="left" vertical="center" wrapText="1"/>
    </xf>
    <xf numFmtId="0" fontId="20" fillId="0" borderId="28" xfId="0" applyFont="1" applyFill="1" applyBorder="1" applyAlignment="1" applyProtection="1">
      <alignment horizontal="left" vertical="center" wrapText="1"/>
    </xf>
    <xf numFmtId="0" fontId="11" fillId="0" borderId="25" xfId="0" applyFont="1" applyBorder="1" applyAlignment="1" applyProtection="1">
      <alignment horizontal="center" vertical="center"/>
    </xf>
    <xf numFmtId="0" fontId="21" fillId="0" borderId="25" xfId="0" applyFont="1" applyBorder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6" fillId="0" borderId="25" xfId="0" applyFont="1" applyBorder="1" applyAlignment="1" applyProtection="1">
      <alignment horizontal="center" vertical="center"/>
    </xf>
    <xf numFmtId="0" fontId="21" fillId="0" borderId="25" xfId="0" applyFont="1" applyBorder="1" applyAlignment="1" applyProtection="1">
      <alignment horizontal="center" vertical="center"/>
    </xf>
    <xf numFmtId="0" fontId="21" fillId="0" borderId="25" xfId="0" applyFont="1" applyBorder="1" applyAlignment="1" applyProtection="1">
      <alignment vertical="center" wrapText="1"/>
    </xf>
    <xf numFmtId="0" fontId="21" fillId="0" borderId="25" xfId="0" applyFont="1" applyBorder="1" applyAlignment="1" applyProtection="1">
      <alignment horizontal="left" vertical="center" wrapText="1"/>
    </xf>
    <xf numFmtId="0" fontId="21" fillId="0" borderId="26" xfId="0" applyFont="1" applyFill="1" applyBorder="1" applyAlignment="1" applyProtection="1">
      <alignment horizontal="left" vertical="center"/>
    </xf>
    <xf numFmtId="0" fontId="21" fillId="0" borderId="27" xfId="0" applyFont="1" applyFill="1" applyBorder="1" applyAlignment="1" applyProtection="1">
      <alignment horizontal="left" vertical="center"/>
    </xf>
    <xf numFmtId="0" fontId="21" fillId="0" borderId="28" xfId="0" applyFont="1" applyFill="1" applyBorder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19" fillId="0" borderId="26" xfId="0" applyFont="1" applyBorder="1" applyAlignment="1" applyProtection="1">
      <alignment horizontal="left" vertical="center"/>
    </xf>
    <xf numFmtId="0" fontId="6" fillId="0" borderId="27" xfId="0" applyFont="1" applyBorder="1" applyAlignment="1" applyProtection="1">
      <alignment horizontal="left" vertical="center"/>
    </xf>
    <xf numFmtId="0" fontId="6" fillId="0" borderId="28" xfId="0" applyFont="1" applyBorder="1" applyAlignment="1" applyProtection="1">
      <alignment horizontal="left" vertical="center"/>
    </xf>
    <xf numFmtId="0" fontId="21" fillId="0" borderId="29" xfId="0" applyFont="1" applyBorder="1" applyAlignment="1" applyProtection="1">
      <alignment horizontal="center" vertical="center"/>
    </xf>
    <xf numFmtId="0" fontId="21" fillId="0" borderId="25" xfId="0" applyFont="1" applyBorder="1" applyAlignment="1" applyProtection="1">
      <alignment horizontal="left" vertical="center"/>
    </xf>
    <xf numFmtId="0" fontId="21" fillId="0" borderId="25" xfId="0" applyFont="1" applyFill="1" applyBorder="1" applyAlignment="1" applyProtection="1">
      <alignment vertical="center"/>
    </xf>
    <xf numFmtId="14" fontId="21" fillId="0" borderId="23" xfId="0" applyNumberFormat="1" applyFont="1" applyBorder="1" applyAlignment="1" applyProtection="1">
      <alignment horizontal="center" vertical="center"/>
    </xf>
    <xf numFmtId="0" fontId="21" fillId="0" borderId="30" xfId="0" applyFont="1" applyFill="1" applyBorder="1" applyAlignment="1" applyProtection="1">
      <alignment horizontal="left" vertical="center"/>
    </xf>
    <xf numFmtId="0" fontId="0" fillId="0" borderId="32" xfId="0" applyBorder="1" applyAlignment="1" applyProtection="1">
      <alignment horizontal="left" vertical="center"/>
    </xf>
    <xf numFmtId="0" fontId="0" fillId="0" borderId="31" xfId="0" applyBorder="1" applyAlignment="1" applyProtection="1">
      <alignment horizontal="left" vertical="center"/>
    </xf>
    <xf numFmtId="0" fontId="21" fillId="0" borderId="25" xfId="0" applyFont="1" applyFill="1" applyBorder="1" applyAlignment="1" applyProtection="1">
      <alignment horizontal="left" vertical="center"/>
    </xf>
    <xf numFmtId="0" fontId="0" fillId="0" borderId="25" xfId="0" applyBorder="1" applyAlignment="1" applyProtection="1">
      <alignment horizontal="left" vertical="center"/>
    </xf>
    <xf numFmtId="0" fontId="21" fillId="0" borderId="34" xfId="0" applyFont="1" applyBorder="1" applyAlignment="1" applyProtection="1">
      <alignment vertical="center"/>
    </xf>
    <xf numFmtId="0" fontId="0" fillId="0" borderId="23" xfId="0" applyBorder="1" applyAlignment="1" applyProtection="1">
      <alignment vertical="center"/>
    </xf>
    <xf numFmtId="0" fontId="0" fillId="0" borderId="35" xfId="0" applyBorder="1" applyAlignment="1" applyProtection="1">
      <alignment vertical="center"/>
    </xf>
    <xf numFmtId="0" fontId="21" fillId="0" borderId="26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vertical="center" wrapText="1"/>
    </xf>
    <xf numFmtId="49" fontId="28" fillId="0" borderId="23" xfId="0" applyNumberFormat="1" applyFont="1" applyBorder="1" applyAlignment="1" applyProtection="1">
      <alignment horizontal="center" vertical="center"/>
    </xf>
    <xf numFmtId="0" fontId="28" fillId="0" borderId="32" xfId="0" applyFont="1" applyBorder="1" applyAlignment="1" applyProtection="1">
      <alignment horizontal="center" vertical="center"/>
    </xf>
    <xf numFmtId="0" fontId="21" fillId="0" borderId="32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center" vertical="center"/>
    </xf>
    <xf numFmtId="0" fontId="28" fillId="0" borderId="0" xfId="0" applyFont="1" applyBorder="1" applyAlignment="1" applyProtection="1">
      <alignment vertical="center"/>
    </xf>
    <xf numFmtId="0" fontId="21" fillId="0" borderId="0" xfId="0" applyFont="1" applyAlignment="1" applyProtection="1">
      <alignment horizontal="right" vertical="center"/>
    </xf>
    <xf numFmtId="0" fontId="27" fillId="0" borderId="0" xfId="0" applyFont="1" applyBorder="1" applyAlignment="1" applyProtection="1">
      <alignment horizontal="center" vertical="center"/>
    </xf>
    <xf numFmtId="0" fontId="27" fillId="0" borderId="23" xfId="0" applyFont="1" applyBorder="1" applyAlignment="1" applyProtection="1">
      <alignment horizontal="center" vertical="center"/>
    </xf>
    <xf numFmtId="0" fontId="37" fillId="0" borderId="33" xfId="1" applyFont="1" applyBorder="1" applyAlignment="1" applyProtection="1">
      <alignment horizontal="center" vertical="center" wrapText="1"/>
    </xf>
    <xf numFmtId="0" fontId="37" fillId="0" borderId="36" xfId="1" applyFont="1" applyBorder="1" applyAlignment="1" applyProtection="1">
      <alignment horizontal="center" vertical="center" wrapText="1"/>
    </xf>
    <xf numFmtId="0" fontId="37" fillId="0" borderId="24" xfId="1" applyFont="1" applyBorder="1" applyAlignment="1" applyProtection="1">
      <alignment horizontal="center" vertical="center"/>
    </xf>
    <xf numFmtId="0" fontId="37" fillId="0" borderId="0" xfId="1" applyFont="1" applyBorder="1" applyAlignment="1" applyProtection="1">
      <alignment horizontal="center" vertical="center"/>
    </xf>
    <xf numFmtId="0" fontId="37" fillId="0" borderId="41" xfId="1" applyFont="1" applyBorder="1" applyAlignment="1" applyProtection="1">
      <alignment horizontal="center" vertical="center"/>
    </xf>
    <xf numFmtId="0" fontId="37" fillId="0" borderId="34" xfId="1" applyFont="1" applyBorder="1" applyAlignment="1" applyProtection="1">
      <alignment horizontal="center" vertical="center"/>
    </xf>
    <xf numFmtId="0" fontId="37" fillId="0" borderId="23" xfId="1" applyFont="1" applyBorder="1" applyAlignment="1" applyProtection="1">
      <alignment horizontal="center" vertical="center"/>
    </xf>
    <xf numFmtId="0" fontId="37" fillId="0" borderId="35" xfId="1" applyFont="1" applyBorder="1" applyAlignment="1" applyProtection="1">
      <alignment horizontal="center" vertical="center"/>
    </xf>
    <xf numFmtId="0" fontId="37" fillId="0" borderId="26" xfId="1" applyFont="1" applyBorder="1" applyAlignment="1" applyProtection="1">
      <alignment horizontal="center" vertical="center"/>
    </xf>
    <xf numFmtId="0" fontId="37" fillId="0" borderId="27" xfId="1" applyFont="1" applyBorder="1" applyAlignment="1" applyProtection="1">
      <alignment horizontal="center" vertical="center"/>
    </xf>
    <xf numFmtId="0" fontId="37" fillId="0" borderId="28" xfId="1" applyFont="1" applyBorder="1" applyAlignment="1" applyProtection="1">
      <alignment horizontal="center" vertical="center"/>
    </xf>
    <xf numFmtId="0" fontId="27" fillId="0" borderId="25" xfId="0" applyFont="1" applyBorder="1" applyAlignment="1" applyProtection="1">
      <alignment horizontal="center" vertical="center"/>
    </xf>
    <xf numFmtId="0" fontId="37" fillId="0" borderId="25" xfId="1" applyFont="1" applyBorder="1" applyAlignment="1" applyProtection="1">
      <alignment horizontal="left" vertical="center" wrapText="1" indent="2"/>
    </xf>
    <xf numFmtId="0" fontId="37" fillId="0" borderId="25" xfId="1" applyFont="1" applyBorder="1" applyAlignment="1" applyProtection="1">
      <alignment horizontal="left" vertical="center" wrapText="1"/>
    </xf>
    <xf numFmtId="0" fontId="37" fillId="0" borderId="25" xfId="1" applyFont="1" applyBorder="1" applyAlignment="1" applyProtection="1">
      <alignment horizontal="left" vertical="center" wrapText="1" indent="1"/>
    </xf>
    <xf numFmtId="0" fontId="37" fillId="0" borderId="26" xfId="1" applyFont="1" applyBorder="1" applyAlignment="1" applyProtection="1">
      <alignment horizontal="left" vertical="center" wrapText="1" indent="2"/>
    </xf>
    <xf numFmtId="0" fontId="37" fillId="0" borderId="27" xfId="1" applyFont="1" applyBorder="1" applyAlignment="1" applyProtection="1">
      <alignment horizontal="left" vertical="center" wrapText="1" indent="2"/>
    </xf>
    <xf numFmtId="0" fontId="37" fillId="0" borderId="28" xfId="1" applyFont="1" applyBorder="1" applyAlignment="1" applyProtection="1">
      <alignment horizontal="left" vertical="center" wrapText="1" indent="2"/>
    </xf>
    <xf numFmtId="0" fontId="37" fillId="0" borderId="25" xfId="1" applyFont="1" applyBorder="1" applyAlignment="1" applyProtection="1">
      <alignment horizontal="center" vertical="center"/>
    </xf>
    <xf numFmtId="0" fontId="37" fillId="0" borderId="30" xfId="1" applyFont="1" applyBorder="1" applyAlignment="1" applyProtection="1">
      <alignment horizontal="left" vertical="center" wrapText="1"/>
    </xf>
    <xf numFmtId="0" fontId="37" fillId="0" borderId="31" xfId="1" applyFont="1" applyBorder="1" applyAlignment="1" applyProtection="1">
      <alignment horizontal="left" vertical="center" wrapText="1"/>
    </xf>
    <xf numFmtId="0" fontId="37" fillId="0" borderId="24" xfId="1" applyFont="1" applyBorder="1" applyAlignment="1" applyProtection="1">
      <alignment horizontal="left" vertical="center" wrapText="1"/>
    </xf>
    <xf numFmtId="0" fontId="37" fillId="0" borderId="41" xfId="1" applyFont="1" applyBorder="1" applyAlignment="1" applyProtection="1">
      <alignment horizontal="left" vertical="center" wrapText="1"/>
    </xf>
    <xf numFmtId="0" fontId="37" fillId="0" borderId="34" xfId="1" applyFont="1" applyBorder="1" applyAlignment="1" applyProtection="1">
      <alignment horizontal="left" vertical="center" wrapText="1"/>
    </xf>
    <xf numFmtId="0" fontId="37" fillId="0" borderId="35" xfId="1" applyFont="1" applyBorder="1" applyAlignment="1" applyProtection="1">
      <alignment horizontal="left" vertical="center" wrapText="1"/>
    </xf>
    <xf numFmtId="0" fontId="37" fillId="0" borderId="29" xfId="1" applyFont="1" applyBorder="1" applyAlignment="1" applyProtection="1">
      <alignment horizontal="left" vertical="center" wrapText="1"/>
    </xf>
    <xf numFmtId="0" fontId="37" fillId="0" borderId="33" xfId="1" applyFont="1" applyBorder="1" applyAlignment="1" applyProtection="1">
      <alignment horizontal="left" vertical="center" wrapText="1"/>
    </xf>
    <xf numFmtId="0" fontId="37" fillId="0" borderId="36" xfId="1" applyFont="1" applyBorder="1" applyAlignment="1" applyProtection="1">
      <alignment horizontal="left" vertical="center" wrapText="1"/>
    </xf>
    <xf numFmtId="0" fontId="37" fillId="0" borderId="26" xfId="1" applyFont="1" applyBorder="1" applyAlignment="1" applyProtection="1">
      <alignment horizontal="left" vertical="center" wrapText="1"/>
    </xf>
    <xf numFmtId="0" fontId="37" fillId="0" borderId="28" xfId="1" applyFont="1" applyBorder="1" applyAlignment="1" applyProtection="1">
      <alignment horizontal="left" vertical="center" wrapText="1"/>
    </xf>
    <xf numFmtId="49" fontId="37" fillId="0" borderId="25" xfId="1" applyNumberFormat="1" applyFont="1" applyBorder="1" applyAlignment="1" applyProtection="1">
      <alignment horizontal="center" vertical="center" wrapText="1"/>
    </xf>
    <xf numFmtId="0" fontId="37" fillId="2" borderId="26" xfId="1" applyFont="1" applyFill="1" applyBorder="1" applyAlignment="1" applyProtection="1">
      <alignment horizontal="center" vertical="center"/>
    </xf>
    <xf numFmtId="0" fontId="37" fillId="2" borderId="27" xfId="1" applyFont="1" applyFill="1" applyBorder="1" applyAlignment="1" applyProtection="1">
      <alignment horizontal="center" vertical="center"/>
    </xf>
    <xf numFmtId="0" fontId="37" fillId="2" borderId="28" xfId="1" applyFont="1" applyFill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opLeftCell="A8" zoomScaleNormal="100" zoomScaleSheetLayoutView="100" workbookViewId="0">
      <selection activeCell="A27" sqref="A27"/>
    </sheetView>
  </sheetViews>
  <sheetFormatPr defaultRowHeight="12.75" x14ac:dyDescent="0.2"/>
  <cols>
    <col min="1" max="1" width="11" style="1" customWidth="1"/>
    <col min="2" max="2" width="4.7109375" style="1" customWidth="1"/>
    <col min="3" max="3" width="9.140625" style="1"/>
    <col min="4" max="4" width="11.28515625" style="1" customWidth="1"/>
    <col min="5" max="5" width="10" style="1" customWidth="1"/>
    <col min="6" max="6" width="12.140625" style="1" customWidth="1"/>
    <col min="7" max="7" width="4.7109375" style="1" customWidth="1"/>
    <col min="8" max="8" width="23.42578125" style="1" customWidth="1"/>
    <col min="9" max="9" width="13.7109375" style="1" customWidth="1"/>
    <col min="10" max="10" width="14.42578125" style="1" customWidth="1"/>
    <col min="11" max="16384" width="9.140625" style="1"/>
  </cols>
  <sheetData>
    <row r="1" spans="1:10" ht="24.75" customHeight="1" thickBot="1" x14ac:dyDescent="0.25">
      <c r="A1" s="198" t="s">
        <v>0</v>
      </c>
      <c r="B1" s="199"/>
      <c r="C1" s="199"/>
      <c r="D1" s="199"/>
      <c r="E1" s="199"/>
      <c r="F1" s="199"/>
      <c r="G1" s="199"/>
      <c r="H1" s="200"/>
    </row>
    <row r="2" spans="1:10" ht="0.75" customHeight="1" x14ac:dyDescent="0.3">
      <c r="A2" s="2"/>
      <c r="B2" s="3"/>
      <c r="C2" s="3"/>
      <c r="D2" s="3"/>
      <c r="E2" s="3"/>
      <c r="F2" s="3"/>
      <c r="G2" s="3"/>
      <c r="H2" s="3"/>
      <c r="I2" s="3"/>
      <c r="J2" s="4"/>
    </row>
    <row r="3" spans="1:10" ht="15" customHeight="1" thickBot="1" x14ac:dyDescent="0.35">
      <c r="I3" s="5"/>
      <c r="J3" s="5"/>
    </row>
    <row r="4" spans="1:10" ht="25.5" customHeight="1" thickBot="1" x14ac:dyDescent="0.25">
      <c r="A4" s="201" t="s">
        <v>1</v>
      </c>
      <c r="B4" s="202"/>
      <c r="C4" s="202"/>
      <c r="D4" s="202"/>
      <c r="E4" s="202"/>
      <c r="F4" s="202"/>
      <c r="G4" s="202"/>
      <c r="H4" s="203"/>
      <c r="I4" s="6"/>
      <c r="J4" s="6"/>
    </row>
    <row r="5" spans="1:10" ht="3" hidden="1" customHeight="1" x14ac:dyDescent="0.2">
      <c r="A5" s="7"/>
      <c r="B5" s="7"/>
      <c r="C5" s="7"/>
      <c r="D5" s="7"/>
      <c r="E5" s="7"/>
      <c r="F5" s="7"/>
      <c r="G5" s="7"/>
      <c r="H5" s="7"/>
    </row>
    <row r="6" spans="1:10" ht="15.75" hidden="1" customHeight="1" x14ac:dyDescent="0.2">
      <c r="I6" s="8"/>
      <c r="J6" s="8"/>
    </row>
    <row r="7" spans="1:10" ht="15" hidden="1" customHeight="1" x14ac:dyDescent="0.2">
      <c r="A7" s="7"/>
      <c r="B7" s="7"/>
      <c r="C7" s="7"/>
      <c r="D7" s="7"/>
      <c r="E7" s="7"/>
      <c r="F7" s="7"/>
      <c r="G7" s="7"/>
      <c r="H7" s="7"/>
      <c r="I7" s="8"/>
      <c r="J7" s="8"/>
    </row>
    <row r="8" spans="1:10" ht="16.5" customHeight="1" thickBot="1" x14ac:dyDescent="0.4">
      <c r="I8" s="9"/>
      <c r="J8" s="9"/>
    </row>
    <row r="9" spans="1:10" ht="18.75" customHeight="1" thickBot="1" x14ac:dyDescent="0.25">
      <c r="A9" s="204" t="s">
        <v>2</v>
      </c>
      <c r="B9" s="205"/>
      <c r="C9" s="205"/>
      <c r="D9" s="205"/>
      <c r="E9" s="205"/>
      <c r="F9" s="205"/>
      <c r="G9" s="205"/>
      <c r="H9" s="206"/>
      <c r="I9" s="8"/>
      <c r="J9" s="8"/>
    </row>
    <row r="10" spans="1:10" ht="16.5" customHeight="1" thickBot="1" x14ac:dyDescent="0.3">
      <c r="A10" s="10"/>
      <c r="B10" s="11"/>
      <c r="C10" s="207" t="s">
        <v>468</v>
      </c>
      <c r="D10" s="208"/>
      <c r="E10" s="208"/>
      <c r="F10" s="209"/>
      <c r="G10" s="11"/>
      <c r="H10" s="12"/>
    </row>
    <row r="11" spans="1:10" ht="14.25" customHeight="1" x14ac:dyDescent="0.2"/>
    <row r="12" spans="1:10" ht="9" customHeight="1" thickBot="1" x14ac:dyDescent="0.25"/>
    <row r="13" spans="1:10" ht="17.25" customHeight="1" thickBot="1" x14ac:dyDescent="0.25">
      <c r="A13" s="210" t="s">
        <v>3</v>
      </c>
      <c r="B13" s="211"/>
      <c r="C13" s="211"/>
      <c r="D13" s="212"/>
      <c r="E13" s="213" t="s">
        <v>4</v>
      </c>
      <c r="F13" s="214"/>
      <c r="G13" s="6"/>
      <c r="H13" s="13" t="s">
        <v>5</v>
      </c>
      <c r="I13" s="6"/>
      <c r="J13" s="6"/>
    </row>
    <row r="14" spans="1:10" ht="15.75" customHeight="1" thickBot="1" x14ac:dyDescent="0.3">
      <c r="A14" s="215" t="s">
        <v>6</v>
      </c>
      <c r="B14" s="216"/>
      <c r="C14" s="216"/>
      <c r="D14" s="217"/>
      <c r="E14" s="224" t="s">
        <v>7</v>
      </c>
      <c r="F14" s="225"/>
      <c r="H14" s="14"/>
      <c r="I14" s="8"/>
      <c r="J14" s="8"/>
    </row>
    <row r="15" spans="1:10" ht="15" customHeight="1" thickBot="1" x14ac:dyDescent="0.35">
      <c r="A15" s="218"/>
      <c r="B15" s="219"/>
      <c r="C15" s="219"/>
      <c r="D15" s="220"/>
      <c r="E15" s="226"/>
      <c r="F15" s="227"/>
      <c r="G15" s="6"/>
      <c r="H15" s="15" t="s">
        <v>8</v>
      </c>
      <c r="I15" s="16"/>
      <c r="J15" s="16"/>
    </row>
    <row r="16" spans="1:10" ht="18.75" customHeight="1" x14ac:dyDescent="0.25">
      <c r="A16" s="218"/>
      <c r="B16" s="219"/>
      <c r="C16" s="219"/>
      <c r="D16" s="220"/>
      <c r="E16" s="226"/>
      <c r="F16" s="227"/>
      <c r="H16" s="17" t="s">
        <v>9</v>
      </c>
      <c r="I16" s="8"/>
      <c r="J16" s="8"/>
    </row>
    <row r="17" spans="1:10" ht="19.5" customHeight="1" x14ac:dyDescent="0.2">
      <c r="A17" s="218"/>
      <c r="B17" s="219"/>
      <c r="C17" s="219"/>
      <c r="D17" s="220"/>
      <c r="E17" s="226"/>
      <c r="F17" s="227"/>
      <c r="G17" s="6"/>
      <c r="H17" s="18" t="s">
        <v>10</v>
      </c>
    </row>
    <row r="18" spans="1:10" ht="15" x14ac:dyDescent="0.2">
      <c r="A18" s="218"/>
      <c r="B18" s="219"/>
      <c r="C18" s="219"/>
      <c r="D18" s="220"/>
      <c r="E18" s="226"/>
      <c r="F18" s="227"/>
      <c r="H18" s="19" t="s">
        <v>11</v>
      </c>
    </row>
    <row r="19" spans="1:10" ht="25.5" x14ac:dyDescent="0.3">
      <c r="A19" s="218"/>
      <c r="B19" s="219"/>
      <c r="C19" s="219"/>
      <c r="D19" s="220"/>
      <c r="E19" s="226"/>
      <c r="F19" s="227"/>
      <c r="H19" s="20" t="s">
        <v>12</v>
      </c>
      <c r="I19" s="21"/>
    </row>
    <row r="20" spans="1:10" ht="139.5" customHeight="1" thickBot="1" x14ac:dyDescent="0.25">
      <c r="A20" s="221"/>
      <c r="B20" s="222"/>
      <c r="C20" s="222"/>
      <c r="D20" s="223"/>
      <c r="E20" s="228"/>
      <c r="F20" s="229"/>
      <c r="H20" s="22" t="s">
        <v>13</v>
      </c>
    </row>
    <row r="21" spans="1:10" x14ac:dyDescent="0.2">
      <c r="H21" s="6"/>
    </row>
    <row r="22" spans="1:10" ht="27" customHeight="1" thickBot="1" x14ac:dyDescent="0.25"/>
    <row r="23" spans="1:10" ht="1.5" customHeight="1" x14ac:dyDescent="0.2">
      <c r="A23" s="23"/>
      <c r="B23" s="24"/>
      <c r="C23" s="24"/>
      <c r="D23" s="24"/>
      <c r="E23" s="24"/>
      <c r="F23" s="24"/>
      <c r="G23" s="24"/>
      <c r="H23" s="25"/>
    </row>
    <row r="24" spans="1:10" s="6" customFormat="1" ht="18.75" customHeight="1" x14ac:dyDescent="0.2">
      <c r="A24" s="230" t="s">
        <v>14</v>
      </c>
      <c r="B24" s="230"/>
      <c r="C24" s="230"/>
      <c r="D24" s="230"/>
      <c r="E24" s="230"/>
      <c r="F24" s="230"/>
      <c r="G24" s="26"/>
      <c r="H24" s="27"/>
    </row>
    <row r="25" spans="1:10" ht="24" customHeight="1" x14ac:dyDescent="0.2">
      <c r="A25" s="231" t="s">
        <v>469</v>
      </c>
      <c r="B25" s="230"/>
      <c r="C25" s="230"/>
      <c r="D25" s="230"/>
      <c r="E25" s="230"/>
      <c r="F25" s="230"/>
      <c r="G25" s="230"/>
      <c r="H25" s="230"/>
    </row>
    <row r="26" spans="1:10" x14ac:dyDescent="0.2">
      <c r="A26" s="28"/>
      <c r="B26" s="8"/>
      <c r="C26" s="8"/>
      <c r="D26" s="8"/>
      <c r="E26" s="8"/>
      <c r="F26" s="6"/>
      <c r="G26" s="8"/>
      <c r="H26" s="29"/>
    </row>
    <row r="27" spans="1:10" ht="18.75" customHeight="1" x14ac:dyDescent="0.3">
      <c r="A27" s="192" t="s">
        <v>470</v>
      </c>
      <c r="B27" s="196"/>
      <c r="C27" s="192"/>
      <c r="D27" s="193"/>
      <c r="E27" s="193"/>
      <c r="F27" s="197"/>
      <c r="G27" s="194"/>
      <c r="H27" s="195"/>
    </row>
    <row r="28" spans="1:10" ht="18.75" customHeight="1" thickBot="1" x14ac:dyDescent="0.35">
      <c r="A28" s="30"/>
      <c r="B28" s="31"/>
      <c r="C28" s="31"/>
      <c r="D28" s="31"/>
      <c r="E28" s="31"/>
      <c r="F28" s="32"/>
      <c r="G28" s="32"/>
      <c r="H28" s="33"/>
    </row>
    <row r="29" spans="1:10" ht="13.5" customHeight="1" x14ac:dyDescent="0.35">
      <c r="A29" s="34"/>
      <c r="B29" s="35"/>
      <c r="C29" s="35"/>
      <c r="D29" s="35"/>
      <c r="E29" s="35"/>
      <c r="F29" s="8"/>
      <c r="G29" s="8"/>
      <c r="H29" s="8"/>
      <c r="I29" s="36"/>
      <c r="J29" s="36"/>
    </row>
    <row r="30" spans="1:10" x14ac:dyDescent="0.2">
      <c r="A30" s="6"/>
      <c r="B30" s="6"/>
      <c r="C30" s="6"/>
      <c r="D30" s="6"/>
      <c r="E30" s="6"/>
      <c r="F30" s="6"/>
      <c r="G30" s="6"/>
      <c r="H30" s="6"/>
      <c r="I30" s="8"/>
      <c r="J30" s="8"/>
    </row>
    <row r="31" spans="1:10" ht="5.25" customHeight="1" x14ac:dyDescent="0.2">
      <c r="A31" s="6"/>
      <c r="B31" s="6"/>
      <c r="C31" s="6"/>
      <c r="D31" s="6"/>
      <c r="E31" s="6"/>
      <c r="F31" s="6"/>
      <c r="G31" s="6"/>
      <c r="H31" s="6"/>
      <c r="I31" s="8"/>
      <c r="J31" s="8"/>
    </row>
    <row r="32" spans="1:10" hidden="1" x14ac:dyDescent="0.2">
      <c r="A32" s="6"/>
      <c r="B32" s="6"/>
      <c r="C32" s="6"/>
      <c r="D32" s="6" t="s">
        <v>15</v>
      </c>
      <c r="E32" s="37">
        <v>12</v>
      </c>
      <c r="F32" s="6" t="s">
        <v>16</v>
      </c>
      <c r="G32" s="6"/>
      <c r="H32" s="6"/>
      <c r="I32" s="6"/>
      <c r="J32" s="6"/>
    </row>
    <row r="33" spans="2:8" hidden="1" x14ac:dyDescent="0.2">
      <c r="B33" s="6"/>
      <c r="C33" s="6"/>
      <c r="D33" s="6"/>
      <c r="E33" s="6"/>
      <c r="F33" s="6" t="s">
        <v>17</v>
      </c>
      <c r="G33" s="6"/>
      <c r="H33" s="6"/>
    </row>
    <row r="34" spans="2:8" x14ac:dyDescent="0.2">
      <c r="B34" s="6"/>
      <c r="C34" s="6"/>
      <c r="D34" s="6"/>
      <c r="E34" s="6"/>
      <c r="F34" s="6"/>
      <c r="G34" s="6"/>
      <c r="H34" s="6"/>
    </row>
  </sheetData>
  <mergeCells count="10">
    <mergeCell ref="A14:D20"/>
    <mergeCell ref="E14:F20"/>
    <mergeCell ref="A24:F24"/>
    <mergeCell ref="A25:H25"/>
    <mergeCell ref="A1:H1"/>
    <mergeCell ref="A4:H4"/>
    <mergeCell ref="A9:H9"/>
    <mergeCell ref="C10:F10"/>
    <mergeCell ref="A13:D13"/>
    <mergeCell ref="E13:F13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opLeftCell="A16" zoomScaleNormal="100" zoomScaleSheetLayoutView="100" workbookViewId="0">
      <selection activeCell="J39" sqref="J39"/>
    </sheetView>
  </sheetViews>
  <sheetFormatPr defaultRowHeight="12.75" x14ac:dyDescent="0.2"/>
  <cols>
    <col min="1" max="1" width="18.5703125" style="42" customWidth="1"/>
    <col min="2" max="2" width="14.5703125" style="42" customWidth="1"/>
    <col min="3" max="3" width="9.5703125" style="42" customWidth="1"/>
    <col min="4" max="4" width="9.140625" style="42"/>
    <col min="5" max="5" width="3.7109375" style="42" customWidth="1"/>
    <col min="6" max="6" width="6.28515625" style="42" customWidth="1"/>
    <col min="7" max="7" width="3" style="42" customWidth="1"/>
    <col min="8" max="8" width="8.7109375" style="42" customWidth="1"/>
    <col min="9" max="9" width="11.140625" style="42" customWidth="1"/>
    <col min="10" max="10" width="15.140625" style="42" customWidth="1"/>
    <col min="11" max="16384" width="9.140625" style="42"/>
  </cols>
  <sheetData>
    <row r="1" spans="1:10" x14ac:dyDescent="0.2">
      <c r="A1" s="92"/>
      <c r="B1" s="92"/>
      <c r="C1" s="92"/>
      <c r="D1" s="92"/>
      <c r="E1" s="92"/>
      <c r="F1" s="92"/>
      <c r="G1" s="92"/>
      <c r="H1" s="92"/>
      <c r="I1" s="92"/>
      <c r="J1" s="92"/>
    </row>
    <row r="2" spans="1:10" ht="18.75" x14ac:dyDescent="0.2">
      <c r="A2" s="235" t="s">
        <v>177</v>
      </c>
      <c r="B2" s="298"/>
      <c r="C2" s="298"/>
      <c r="D2" s="298"/>
      <c r="E2" s="298"/>
      <c r="F2" s="298"/>
      <c r="G2" s="298"/>
      <c r="H2" s="298"/>
      <c r="I2" s="298"/>
      <c r="J2" s="298"/>
    </row>
    <row r="3" spans="1:10" x14ac:dyDescent="0.2">
      <c r="A3" s="92"/>
      <c r="B3" s="92"/>
      <c r="C3" s="92"/>
      <c r="D3" s="92"/>
      <c r="E3" s="92"/>
      <c r="F3" s="92"/>
      <c r="G3" s="92"/>
      <c r="H3" s="92"/>
      <c r="I3" s="92"/>
      <c r="J3" s="92"/>
    </row>
    <row r="4" spans="1:10" x14ac:dyDescent="0.2">
      <c r="A4" s="92"/>
      <c r="B4" s="92"/>
      <c r="C4" s="92"/>
      <c r="D4" s="92"/>
      <c r="E4" s="92"/>
      <c r="F4" s="92"/>
      <c r="G4" s="92"/>
      <c r="H4" s="92"/>
      <c r="I4" s="92"/>
      <c r="J4" s="92"/>
    </row>
    <row r="5" spans="1:10" ht="15" x14ac:dyDescent="0.2">
      <c r="A5" s="92"/>
      <c r="B5" s="92"/>
      <c r="C5" s="92"/>
      <c r="D5" s="92"/>
      <c r="E5" s="103" t="s">
        <v>178</v>
      </c>
      <c r="F5" s="103"/>
      <c r="G5" s="103"/>
      <c r="H5" s="103"/>
      <c r="I5" s="103"/>
      <c r="J5" s="103"/>
    </row>
    <row r="6" spans="1:10" x14ac:dyDescent="0.2">
      <c r="A6" s="92"/>
      <c r="B6" s="92"/>
      <c r="C6" s="92"/>
      <c r="D6" s="92"/>
      <c r="E6" s="92"/>
      <c r="F6" s="92"/>
      <c r="G6" s="92"/>
      <c r="H6" s="92"/>
      <c r="I6" s="92"/>
      <c r="J6" s="92"/>
    </row>
    <row r="7" spans="1:10" ht="15.75" customHeight="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</row>
    <row r="8" spans="1:10" ht="17.25" customHeight="1" x14ac:dyDescent="0.2">
      <c r="A8" s="123" t="s">
        <v>179</v>
      </c>
      <c r="B8" s="68"/>
      <c r="C8" s="68"/>
      <c r="D8" s="68"/>
      <c r="E8" s="68"/>
      <c r="F8" s="68"/>
      <c r="G8" s="68"/>
      <c r="H8" s="68"/>
      <c r="I8" s="68"/>
      <c r="J8" s="92"/>
    </row>
    <row r="9" spans="1:10" ht="30" customHeight="1" x14ac:dyDescent="0.2">
      <c r="A9" s="237"/>
      <c r="B9" s="237"/>
      <c r="C9" s="299"/>
      <c r="D9" s="299"/>
      <c r="E9" s="299"/>
      <c r="F9" s="299"/>
      <c r="G9" s="299"/>
      <c r="H9" s="56" t="s">
        <v>24</v>
      </c>
      <c r="I9" s="56" t="s">
        <v>180</v>
      </c>
      <c r="J9" s="92"/>
    </row>
    <row r="10" spans="1:10" x14ac:dyDescent="0.2">
      <c r="A10" s="300">
        <v>1</v>
      </c>
      <c r="B10" s="300"/>
      <c r="C10" s="300"/>
      <c r="D10" s="300"/>
      <c r="E10" s="300"/>
      <c r="F10" s="300"/>
      <c r="G10" s="300"/>
      <c r="H10" s="134">
        <v>2</v>
      </c>
      <c r="I10" s="96">
        <v>3</v>
      </c>
      <c r="J10" s="92"/>
    </row>
    <row r="11" spans="1:10" x14ac:dyDescent="0.2">
      <c r="A11" s="301" t="s">
        <v>181</v>
      </c>
      <c r="B11" s="301"/>
      <c r="C11" s="301"/>
      <c r="D11" s="301"/>
      <c r="E11" s="301"/>
      <c r="F11" s="301"/>
      <c r="G11" s="301"/>
      <c r="H11" s="135" t="s">
        <v>28</v>
      </c>
      <c r="I11" s="99">
        <v>102</v>
      </c>
      <c r="J11" s="92"/>
    </row>
    <row r="12" spans="1:10" x14ac:dyDescent="0.2">
      <c r="A12" s="302" t="s">
        <v>182</v>
      </c>
      <c r="B12" s="302"/>
      <c r="C12" s="302"/>
      <c r="D12" s="302"/>
      <c r="E12" s="302"/>
      <c r="F12" s="302"/>
      <c r="G12" s="302"/>
      <c r="H12" s="135" t="s">
        <v>30</v>
      </c>
      <c r="I12" s="99">
        <v>0</v>
      </c>
      <c r="J12" s="92"/>
    </row>
    <row r="13" spans="1:10" x14ac:dyDescent="0.2">
      <c r="A13" s="297" t="s">
        <v>183</v>
      </c>
      <c r="B13" s="297"/>
      <c r="C13" s="297"/>
      <c r="D13" s="297"/>
      <c r="E13" s="297"/>
      <c r="F13" s="297"/>
      <c r="G13" s="297"/>
      <c r="H13" s="135" t="s">
        <v>32</v>
      </c>
      <c r="I13" s="99">
        <v>932</v>
      </c>
      <c r="J13" s="92"/>
    </row>
    <row r="14" spans="1:10" x14ac:dyDescent="0.2">
      <c r="A14" s="100"/>
      <c r="B14" s="100"/>
      <c r="C14" s="100"/>
      <c r="D14" s="100"/>
      <c r="E14" s="100"/>
      <c r="F14" s="100"/>
      <c r="G14" s="100"/>
      <c r="H14" s="126"/>
      <c r="I14" s="100"/>
      <c r="J14" s="92"/>
    </row>
    <row r="15" spans="1:10" x14ac:dyDescent="0.2">
      <c r="A15" s="100"/>
      <c r="B15" s="100"/>
      <c r="C15" s="100"/>
      <c r="D15" s="100"/>
      <c r="E15" s="100"/>
      <c r="F15" s="100"/>
      <c r="G15" s="100"/>
      <c r="H15" s="126"/>
      <c r="I15" s="100"/>
      <c r="J15" s="92"/>
    </row>
    <row r="16" spans="1:10" x14ac:dyDescent="0.2">
      <c r="A16" s="100"/>
      <c r="B16" s="100"/>
      <c r="C16" s="100"/>
      <c r="D16" s="100"/>
      <c r="E16" s="100"/>
      <c r="F16" s="100"/>
      <c r="G16" s="100"/>
      <c r="H16" s="126"/>
      <c r="I16" s="100"/>
      <c r="J16" s="92"/>
    </row>
    <row r="17" spans="1:10" ht="18.75" x14ac:dyDescent="0.2">
      <c r="A17" s="235" t="s">
        <v>184</v>
      </c>
      <c r="B17" s="306"/>
      <c r="C17" s="306"/>
      <c r="D17" s="306"/>
      <c r="E17" s="306"/>
      <c r="F17" s="306"/>
      <c r="G17" s="306"/>
      <c r="H17" s="306"/>
      <c r="I17" s="306"/>
      <c r="J17" s="306"/>
    </row>
    <row r="18" spans="1:10" ht="18" x14ac:dyDescent="0.2">
      <c r="A18" s="136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2">
      <c r="A19" s="137" t="s">
        <v>185</v>
      </c>
      <c r="B19" s="138"/>
      <c r="C19" s="138"/>
      <c r="D19" s="138"/>
      <c r="E19" s="138"/>
      <c r="F19" s="138"/>
      <c r="G19" s="138"/>
      <c r="H19" s="139"/>
      <c r="I19" s="138"/>
      <c r="J19" s="68"/>
    </row>
    <row r="20" spans="1:10" ht="38.25" x14ac:dyDescent="0.2">
      <c r="A20" s="307"/>
      <c r="B20" s="308"/>
      <c r="C20" s="308"/>
      <c r="D20" s="308"/>
      <c r="E20" s="308"/>
      <c r="F20" s="308"/>
      <c r="G20" s="309"/>
      <c r="H20" s="56" t="s">
        <v>24</v>
      </c>
      <c r="I20" s="56" t="s">
        <v>180</v>
      </c>
      <c r="J20" s="45" t="s">
        <v>186</v>
      </c>
    </row>
    <row r="21" spans="1:10" x14ac:dyDescent="0.2">
      <c r="A21" s="310">
        <v>1</v>
      </c>
      <c r="B21" s="310"/>
      <c r="C21" s="310"/>
      <c r="D21" s="310"/>
      <c r="E21" s="310"/>
      <c r="F21" s="310"/>
      <c r="G21" s="310"/>
      <c r="H21" s="96">
        <v>2</v>
      </c>
      <c r="I21" s="96">
        <v>3</v>
      </c>
      <c r="J21" s="96">
        <v>4</v>
      </c>
    </row>
    <row r="22" spans="1:10" x14ac:dyDescent="0.2">
      <c r="A22" s="311" t="s">
        <v>187</v>
      </c>
      <c r="B22" s="311"/>
      <c r="C22" s="311"/>
      <c r="D22" s="311"/>
      <c r="E22" s="311"/>
      <c r="F22" s="311"/>
      <c r="G22" s="311"/>
      <c r="H22" s="140" t="s">
        <v>28</v>
      </c>
      <c r="I22" s="99">
        <f>T_2001+T_2002</f>
        <v>14421</v>
      </c>
      <c r="J22" s="99">
        <f>T_2002</f>
        <v>0</v>
      </c>
    </row>
    <row r="23" spans="1:10" x14ac:dyDescent="0.2">
      <c r="A23" s="297" t="s">
        <v>188</v>
      </c>
      <c r="B23" s="297"/>
      <c r="C23" s="297"/>
      <c r="D23" s="297"/>
      <c r="E23" s="297"/>
      <c r="F23" s="297"/>
      <c r="G23" s="297"/>
      <c r="H23" s="140" t="s">
        <v>30</v>
      </c>
      <c r="I23" s="99">
        <f>SUM(I25:I30)</f>
        <v>420</v>
      </c>
      <c r="J23" s="99">
        <f>SUM(J25:J30)</f>
        <v>0</v>
      </c>
    </row>
    <row r="24" spans="1:10" x14ac:dyDescent="0.2">
      <c r="A24" s="301" t="s">
        <v>189</v>
      </c>
      <c r="B24" s="301"/>
      <c r="C24" s="301"/>
      <c r="D24" s="301"/>
      <c r="E24" s="301"/>
      <c r="F24" s="301"/>
      <c r="G24" s="301"/>
      <c r="H24" s="140"/>
      <c r="I24" s="99"/>
      <c r="J24" s="99"/>
    </row>
    <row r="25" spans="1:10" x14ac:dyDescent="0.2">
      <c r="A25" s="302" t="s">
        <v>190</v>
      </c>
      <c r="B25" s="302"/>
      <c r="C25" s="302"/>
      <c r="D25" s="302"/>
      <c r="E25" s="302"/>
      <c r="F25" s="302"/>
      <c r="G25" s="302"/>
      <c r="H25" s="140" t="s">
        <v>34</v>
      </c>
      <c r="I25" s="99">
        <v>0</v>
      </c>
      <c r="J25" s="99">
        <v>0</v>
      </c>
    </row>
    <row r="26" spans="1:10" x14ac:dyDescent="0.2">
      <c r="A26" s="312" t="s">
        <v>191</v>
      </c>
      <c r="B26" s="297"/>
      <c r="C26" s="297"/>
      <c r="D26" s="297"/>
      <c r="E26" s="297"/>
      <c r="F26" s="297"/>
      <c r="G26" s="297"/>
      <c r="H26" s="140" t="s">
        <v>36</v>
      </c>
      <c r="I26" s="99">
        <v>0</v>
      </c>
      <c r="J26" s="99">
        <v>0</v>
      </c>
    </row>
    <row r="27" spans="1:10" x14ac:dyDescent="0.2">
      <c r="A27" s="312" t="s">
        <v>192</v>
      </c>
      <c r="B27" s="297"/>
      <c r="C27" s="297"/>
      <c r="D27" s="297"/>
      <c r="E27" s="297"/>
      <c r="F27" s="297"/>
      <c r="G27" s="297"/>
      <c r="H27" s="140" t="s">
        <v>38</v>
      </c>
      <c r="I27" s="99">
        <v>0</v>
      </c>
      <c r="J27" s="99">
        <v>0</v>
      </c>
    </row>
    <row r="28" spans="1:10" x14ac:dyDescent="0.2">
      <c r="A28" s="312" t="s">
        <v>193</v>
      </c>
      <c r="B28" s="312"/>
      <c r="C28" s="312"/>
      <c r="D28" s="312"/>
      <c r="E28" s="312"/>
      <c r="F28" s="312"/>
      <c r="G28" s="312"/>
      <c r="H28" s="140" t="s">
        <v>40</v>
      </c>
      <c r="I28" s="99">
        <v>0</v>
      </c>
      <c r="J28" s="99">
        <v>0</v>
      </c>
    </row>
    <row r="29" spans="1:10" x14ac:dyDescent="0.2">
      <c r="A29" s="239" t="s">
        <v>194</v>
      </c>
      <c r="B29" s="240"/>
      <c r="C29" s="240"/>
      <c r="D29" s="240"/>
      <c r="E29" s="240"/>
      <c r="F29" s="240"/>
      <c r="G29" s="241"/>
      <c r="H29" s="140" t="s">
        <v>42</v>
      </c>
      <c r="I29" s="99">
        <v>78</v>
      </c>
      <c r="J29" s="99">
        <v>0</v>
      </c>
    </row>
    <row r="30" spans="1:10" x14ac:dyDescent="0.2">
      <c r="A30" s="303" t="s">
        <v>195</v>
      </c>
      <c r="B30" s="304"/>
      <c r="C30" s="304"/>
      <c r="D30" s="304"/>
      <c r="E30" s="304"/>
      <c r="F30" s="304"/>
      <c r="G30" s="305"/>
      <c r="H30" s="140" t="s">
        <v>44</v>
      </c>
      <c r="I30" s="99">
        <f>SUM(I31:I42)</f>
        <v>342</v>
      </c>
      <c r="J30" s="99">
        <f>SUM(J31:J42)</f>
        <v>0</v>
      </c>
    </row>
    <row r="31" spans="1:10" x14ac:dyDescent="0.2">
      <c r="A31" s="141" t="s">
        <v>196</v>
      </c>
      <c r="B31" s="52"/>
      <c r="C31" s="52"/>
      <c r="D31" s="52"/>
      <c r="E31" s="52"/>
      <c r="F31" s="52"/>
      <c r="G31" s="52"/>
      <c r="H31" s="140" t="s">
        <v>46</v>
      </c>
      <c r="I31" s="99">
        <v>173</v>
      </c>
      <c r="J31" s="99">
        <v>0</v>
      </c>
    </row>
    <row r="32" spans="1:10" x14ac:dyDescent="0.2">
      <c r="A32" s="303" t="s">
        <v>197</v>
      </c>
      <c r="B32" s="240"/>
      <c r="C32" s="240"/>
      <c r="D32" s="240"/>
      <c r="E32" s="240"/>
      <c r="F32" s="240"/>
      <c r="G32" s="241"/>
      <c r="H32" s="140" t="s">
        <v>48</v>
      </c>
      <c r="I32" s="99">
        <v>0</v>
      </c>
      <c r="J32" s="99">
        <v>0</v>
      </c>
    </row>
    <row r="33" spans="1:10" x14ac:dyDescent="0.2">
      <c r="A33" s="314" t="s">
        <v>198</v>
      </c>
      <c r="B33" s="315"/>
      <c r="C33" s="315"/>
      <c r="D33" s="315"/>
      <c r="E33" s="315"/>
      <c r="F33" s="315"/>
      <c r="G33" s="316"/>
      <c r="H33" s="140" t="s">
        <v>50</v>
      </c>
      <c r="I33" s="99">
        <v>2</v>
      </c>
      <c r="J33" s="99">
        <v>0</v>
      </c>
    </row>
    <row r="34" spans="1:10" x14ac:dyDescent="0.2">
      <c r="A34" s="317" t="s">
        <v>199</v>
      </c>
      <c r="B34" s="318"/>
      <c r="C34" s="318"/>
      <c r="D34" s="318"/>
      <c r="E34" s="318"/>
      <c r="F34" s="318"/>
      <c r="G34" s="318"/>
      <c r="H34" s="140" t="s">
        <v>52</v>
      </c>
      <c r="I34" s="99">
        <v>34</v>
      </c>
      <c r="J34" s="99">
        <v>0</v>
      </c>
    </row>
    <row r="35" spans="1:10" x14ac:dyDescent="0.2">
      <c r="A35" s="319" t="s">
        <v>200</v>
      </c>
      <c r="B35" s="320"/>
      <c r="C35" s="320"/>
      <c r="D35" s="320"/>
      <c r="E35" s="320"/>
      <c r="F35" s="320"/>
      <c r="G35" s="321"/>
      <c r="H35" s="140" t="s">
        <v>54</v>
      </c>
      <c r="I35" s="99">
        <v>0</v>
      </c>
      <c r="J35" s="99">
        <v>0</v>
      </c>
    </row>
    <row r="36" spans="1:10" x14ac:dyDescent="0.2">
      <c r="A36" s="303" t="s">
        <v>201</v>
      </c>
      <c r="B36" s="240"/>
      <c r="C36" s="240"/>
      <c r="D36" s="240"/>
      <c r="E36" s="240"/>
      <c r="F36" s="240"/>
      <c r="G36" s="241"/>
      <c r="H36" s="140" t="s">
        <v>56</v>
      </c>
      <c r="I36" s="99">
        <v>44</v>
      </c>
      <c r="J36" s="99">
        <v>0</v>
      </c>
    </row>
    <row r="37" spans="1:10" x14ac:dyDescent="0.2">
      <c r="A37" s="319" t="s">
        <v>202</v>
      </c>
      <c r="B37" s="320"/>
      <c r="C37" s="320"/>
      <c r="D37" s="320"/>
      <c r="E37" s="320"/>
      <c r="F37" s="320"/>
      <c r="G37" s="321"/>
      <c r="H37" s="140" t="s">
        <v>203</v>
      </c>
      <c r="I37" s="99">
        <v>0</v>
      </c>
      <c r="J37" s="99">
        <v>0</v>
      </c>
    </row>
    <row r="38" spans="1:10" x14ac:dyDescent="0.2">
      <c r="A38" s="322" t="s">
        <v>204</v>
      </c>
      <c r="B38" s="233"/>
      <c r="C38" s="233"/>
      <c r="D38" s="233"/>
      <c r="E38" s="233"/>
      <c r="F38" s="233"/>
      <c r="G38" s="234"/>
      <c r="H38" s="140" t="s">
        <v>205</v>
      </c>
      <c r="I38" s="99">
        <v>0</v>
      </c>
      <c r="J38" s="99">
        <v>0</v>
      </c>
    </row>
    <row r="39" spans="1:10" x14ac:dyDescent="0.2">
      <c r="A39" s="322" t="s">
        <v>206</v>
      </c>
      <c r="B39" s="233"/>
      <c r="C39" s="233"/>
      <c r="D39" s="233"/>
      <c r="E39" s="233"/>
      <c r="F39" s="233"/>
      <c r="G39" s="234"/>
      <c r="H39" s="140" t="s">
        <v>207</v>
      </c>
      <c r="I39" s="99">
        <v>89</v>
      </c>
      <c r="J39" s="99">
        <v>0</v>
      </c>
    </row>
    <row r="40" spans="1:10" x14ac:dyDescent="0.2">
      <c r="A40" s="322" t="s">
        <v>208</v>
      </c>
      <c r="B40" s="233"/>
      <c r="C40" s="233"/>
      <c r="D40" s="233"/>
      <c r="E40" s="233"/>
      <c r="F40" s="233"/>
      <c r="G40" s="234"/>
      <c r="H40" s="140" t="s">
        <v>209</v>
      </c>
      <c r="I40" s="99">
        <v>0</v>
      </c>
      <c r="J40" s="99">
        <v>0</v>
      </c>
    </row>
    <row r="41" spans="1:10" x14ac:dyDescent="0.2">
      <c r="A41" s="322" t="s">
        <v>210</v>
      </c>
      <c r="B41" s="233"/>
      <c r="C41" s="233"/>
      <c r="D41" s="233"/>
      <c r="E41" s="233"/>
      <c r="F41" s="233"/>
      <c r="G41" s="234"/>
      <c r="H41" s="140" t="s">
        <v>211</v>
      </c>
      <c r="I41" s="99">
        <v>0</v>
      </c>
      <c r="J41" s="99">
        <v>0</v>
      </c>
    </row>
    <row r="42" spans="1:10" x14ac:dyDescent="0.2">
      <c r="A42" s="322" t="s">
        <v>212</v>
      </c>
      <c r="B42" s="233"/>
      <c r="C42" s="233"/>
      <c r="D42" s="233"/>
      <c r="E42" s="233"/>
      <c r="F42" s="233"/>
      <c r="G42" s="234"/>
      <c r="H42" s="140" t="s">
        <v>213</v>
      </c>
      <c r="I42" s="99">
        <v>0</v>
      </c>
      <c r="J42" s="99">
        <v>0</v>
      </c>
    </row>
    <row r="43" spans="1:10" x14ac:dyDescent="0.2">
      <c r="A43" s="92"/>
      <c r="B43" s="92"/>
      <c r="C43" s="92"/>
      <c r="D43" s="92"/>
      <c r="E43" s="92"/>
      <c r="F43" s="92"/>
      <c r="G43" s="92"/>
      <c r="H43" s="92"/>
      <c r="I43" s="100"/>
      <c r="J43" s="92"/>
    </row>
    <row r="44" spans="1:10" ht="15" x14ac:dyDescent="0.2">
      <c r="A44" s="103" t="s">
        <v>214</v>
      </c>
      <c r="B44" s="92"/>
      <c r="C44" s="313">
        <v>43100</v>
      </c>
      <c r="D44" s="313"/>
      <c r="E44" s="313"/>
      <c r="F44" s="92"/>
      <c r="G44" s="92"/>
      <c r="H44" s="92"/>
      <c r="I44" s="92"/>
      <c r="J44" s="92"/>
    </row>
    <row r="45" spans="1:10" ht="21.75" customHeight="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</row>
    <row r="46" spans="1:10" ht="46.5" customHeight="1" x14ac:dyDescent="0.2">
      <c r="A46" s="323"/>
      <c r="B46" s="324"/>
      <c r="C46" s="142"/>
      <c r="D46" s="142"/>
      <c r="E46" s="142"/>
      <c r="F46" s="103"/>
      <c r="G46" s="325" t="s">
        <v>454</v>
      </c>
      <c r="H46" s="325"/>
      <c r="I46" s="325"/>
      <c r="J46" s="143"/>
    </row>
    <row r="47" spans="1:10" ht="18.75" customHeight="1" x14ac:dyDescent="0.2">
      <c r="A47" s="103" t="s">
        <v>215</v>
      </c>
      <c r="B47" s="103"/>
      <c r="C47" s="326" t="s">
        <v>216</v>
      </c>
      <c r="D47" s="327"/>
      <c r="E47" s="326"/>
      <c r="F47" s="103"/>
      <c r="G47" s="326" t="s">
        <v>217</v>
      </c>
      <c r="H47" s="326"/>
      <c r="I47" s="326"/>
      <c r="J47" s="103"/>
    </row>
    <row r="48" spans="1:10" ht="32.25" customHeight="1" x14ac:dyDescent="0.2">
      <c r="A48" s="103"/>
      <c r="B48" s="103"/>
      <c r="C48" s="103"/>
      <c r="D48" s="103"/>
      <c r="E48" s="103"/>
      <c r="F48" s="103"/>
      <c r="G48" s="103"/>
      <c r="H48" s="103"/>
      <c r="I48" s="103"/>
      <c r="J48" s="103"/>
    </row>
    <row r="49" spans="1:10" ht="15" x14ac:dyDescent="0.2">
      <c r="A49" s="323" t="s">
        <v>218</v>
      </c>
      <c r="B49" s="324"/>
      <c r="C49" s="103"/>
      <c r="D49" s="103"/>
      <c r="E49" s="142"/>
      <c r="F49" s="143"/>
      <c r="G49" s="325" t="s">
        <v>454</v>
      </c>
      <c r="H49" s="325"/>
      <c r="I49" s="325"/>
      <c r="J49" s="143"/>
    </row>
    <row r="50" spans="1:10" ht="18.75" customHeight="1" x14ac:dyDescent="0.2">
      <c r="A50" s="144"/>
      <c r="B50" s="144"/>
      <c r="C50" s="326" t="s">
        <v>219</v>
      </c>
      <c r="D50" s="326"/>
      <c r="E50" s="327"/>
      <c r="F50" s="143"/>
      <c r="G50" s="326" t="s">
        <v>217</v>
      </c>
      <c r="H50" s="326"/>
      <c r="I50" s="326"/>
      <c r="J50" s="143"/>
    </row>
    <row r="51" spans="1:10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</row>
    <row r="52" spans="1:10" ht="15" x14ac:dyDescent="0.2">
      <c r="A52" s="323" t="s">
        <v>220</v>
      </c>
      <c r="B52" s="323"/>
      <c r="C52" s="328" t="s">
        <v>454</v>
      </c>
      <c r="D52" s="328"/>
      <c r="E52" s="328"/>
      <c r="F52" s="100"/>
      <c r="G52" s="145"/>
      <c r="H52" s="143"/>
      <c r="I52" s="146"/>
      <c r="J52" s="100"/>
    </row>
    <row r="53" spans="1:10" ht="47.25" customHeight="1" x14ac:dyDescent="0.2">
      <c r="A53" s="92"/>
      <c r="B53" s="92"/>
      <c r="C53" s="92"/>
      <c r="D53" s="92"/>
      <c r="E53" s="92"/>
      <c r="F53" s="329"/>
      <c r="G53" s="329"/>
      <c r="H53" s="329"/>
      <c r="I53" s="329"/>
      <c r="J53" s="329"/>
    </row>
    <row r="54" spans="1:10" ht="12.75" customHeight="1" x14ac:dyDescent="0.2">
      <c r="A54" s="147"/>
      <c r="B54" s="147"/>
      <c r="C54" s="148"/>
      <c r="D54" s="148"/>
      <c r="E54" s="148"/>
      <c r="F54" s="149"/>
      <c r="G54" s="149"/>
      <c r="H54" s="149"/>
      <c r="I54" s="148"/>
      <c r="J54" s="148"/>
    </row>
    <row r="55" spans="1:10" ht="22.5" customHeight="1" x14ac:dyDescent="0.2">
      <c r="A55" s="147"/>
      <c r="B55" s="147"/>
      <c r="C55" s="148"/>
      <c r="D55" s="148"/>
      <c r="E55" s="148"/>
      <c r="F55" s="149"/>
      <c r="G55" s="149"/>
      <c r="H55" s="149"/>
      <c r="I55" s="148"/>
      <c r="J55" s="148"/>
    </row>
    <row r="56" spans="1:10" ht="18.75" customHeight="1" x14ac:dyDescent="0.2"/>
    <row r="58" spans="1:10" ht="15.75" x14ac:dyDescent="0.2">
      <c r="A58" s="148"/>
      <c r="B58" s="148"/>
      <c r="C58" s="149"/>
      <c r="D58" s="149"/>
      <c r="E58" s="148"/>
      <c r="F58" s="148"/>
      <c r="G58" s="148"/>
      <c r="H58" s="148"/>
      <c r="I58" s="149"/>
      <c r="J58" s="149"/>
    </row>
    <row r="59" spans="1:10" ht="15.75" x14ac:dyDescent="0.2">
      <c r="A59" s="148"/>
      <c r="B59" s="149"/>
      <c r="C59" s="149"/>
      <c r="D59" s="150"/>
      <c r="E59" s="149"/>
      <c r="F59" s="149"/>
      <c r="G59" s="149"/>
      <c r="H59" s="149"/>
      <c r="I59" s="149"/>
      <c r="J59" s="149"/>
    </row>
    <row r="60" spans="1:10" ht="15.75" x14ac:dyDescent="0.2">
      <c r="B60" s="149"/>
      <c r="C60" s="149"/>
      <c r="D60" s="149"/>
      <c r="E60" s="149"/>
      <c r="F60" s="149"/>
      <c r="G60" s="149"/>
      <c r="H60" s="149"/>
      <c r="I60" s="52"/>
      <c r="J60" s="52"/>
    </row>
    <row r="61" spans="1:10" ht="15.75" x14ac:dyDescent="0.2">
      <c r="A61" s="148"/>
      <c r="B61" s="149"/>
      <c r="C61" s="149"/>
      <c r="D61" s="149"/>
      <c r="E61" s="149"/>
      <c r="F61" s="149"/>
      <c r="G61" s="149"/>
      <c r="H61" s="149"/>
      <c r="I61" s="149"/>
      <c r="J61" s="149"/>
    </row>
    <row r="62" spans="1:10" ht="15.75" x14ac:dyDescent="0.2">
      <c r="A62" s="148"/>
      <c r="B62" s="149"/>
      <c r="C62" s="149"/>
      <c r="D62" s="149"/>
      <c r="E62" s="149"/>
      <c r="F62" s="149"/>
      <c r="G62" s="149"/>
      <c r="H62" s="149"/>
      <c r="I62" s="149"/>
      <c r="J62" s="149"/>
    </row>
    <row r="63" spans="1:10" ht="15.75" x14ac:dyDescent="0.2">
      <c r="A63" s="148"/>
      <c r="B63" s="149"/>
      <c r="C63" s="149"/>
      <c r="D63" s="149"/>
      <c r="E63" s="149"/>
      <c r="F63" s="149"/>
      <c r="G63" s="149"/>
      <c r="H63" s="149"/>
      <c r="I63" s="149"/>
      <c r="J63" s="149"/>
    </row>
    <row r="64" spans="1:10" ht="15.75" x14ac:dyDescent="0.2">
      <c r="A64" s="148"/>
      <c r="B64" s="149"/>
      <c r="C64" s="149"/>
      <c r="D64" s="149"/>
      <c r="E64" s="149"/>
      <c r="F64" s="149"/>
      <c r="G64" s="149"/>
      <c r="H64" s="149"/>
      <c r="I64" s="149"/>
      <c r="J64" s="149"/>
    </row>
    <row r="65" spans="1:10" ht="15.75" x14ac:dyDescent="0.2">
      <c r="A65" s="148"/>
      <c r="B65" s="149"/>
      <c r="C65" s="52"/>
      <c r="D65" s="52"/>
      <c r="E65" s="52"/>
      <c r="F65" s="52"/>
      <c r="G65" s="52"/>
      <c r="H65" s="149"/>
      <c r="I65" s="149"/>
      <c r="J65" s="149"/>
    </row>
    <row r="66" spans="1:10" ht="15.75" x14ac:dyDescent="0.2">
      <c r="A66" s="148"/>
      <c r="B66" s="148"/>
      <c r="C66" s="148"/>
      <c r="D66" s="148"/>
      <c r="E66" s="148"/>
      <c r="F66" s="148"/>
      <c r="G66" s="148"/>
      <c r="H66" s="148"/>
      <c r="I66" s="148"/>
      <c r="J66" s="148"/>
    </row>
  </sheetData>
  <mergeCells count="41">
    <mergeCell ref="C50:E50"/>
    <mergeCell ref="G50:I50"/>
    <mergeCell ref="A52:B52"/>
    <mergeCell ref="C52:E52"/>
    <mergeCell ref="F53:J53"/>
    <mergeCell ref="A46:B46"/>
    <mergeCell ref="G46:I46"/>
    <mergeCell ref="C47:E47"/>
    <mergeCell ref="G47:I47"/>
    <mergeCell ref="A49:B49"/>
    <mergeCell ref="G49:I49"/>
    <mergeCell ref="C44:E44"/>
    <mergeCell ref="A32:G32"/>
    <mergeCell ref="A33:G33"/>
    <mergeCell ref="A34:G34"/>
    <mergeCell ref="A35:G35"/>
    <mergeCell ref="A36:G36"/>
    <mergeCell ref="A37:G37"/>
    <mergeCell ref="A38:G38"/>
    <mergeCell ref="A39:G39"/>
    <mergeCell ref="A40:G40"/>
    <mergeCell ref="A41:G41"/>
    <mergeCell ref="A42:G42"/>
    <mergeCell ref="A30:G30"/>
    <mergeCell ref="A17:J17"/>
    <mergeCell ref="A20:G20"/>
    <mergeCell ref="A21:G21"/>
    <mergeCell ref="A22:G22"/>
    <mergeCell ref="A23:G23"/>
    <mergeCell ref="A24:G24"/>
    <mergeCell ref="A25:G25"/>
    <mergeCell ref="A26:G26"/>
    <mergeCell ref="A27:G27"/>
    <mergeCell ref="A28:G28"/>
    <mergeCell ref="A29:G29"/>
    <mergeCell ref="A13:G13"/>
    <mergeCell ref="A2:J2"/>
    <mergeCell ref="A9:G9"/>
    <mergeCell ref="A10:G10"/>
    <mergeCell ref="A11:G11"/>
    <mergeCell ref="A12:G12"/>
  </mergeCells>
  <pageMargins left="0.39370078740157483" right="0.19685039370078741" top="0.39370078740157483" bottom="0.3937007874015748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C8" sqref="C8"/>
    </sheetView>
  </sheetViews>
  <sheetFormatPr defaultRowHeight="12.75" x14ac:dyDescent="0.2"/>
  <cols>
    <col min="1" max="1" width="49.140625" style="92" customWidth="1"/>
    <col min="2" max="2" width="6.85546875" style="92" customWidth="1"/>
    <col min="3" max="5" width="14.28515625" style="92" customWidth="1"/>
    <col min="6" max="16384" width="9.140625" style="92"/>
  </cols>
  <sheetData>
    <row r="1" spans="1:5" x14ac:dyDescent="0.2">
      <c r="E1" s="151" t="s">
        <v>221</v>
      </c>
    </row>
    <row r="2" spans="1:5" x14ac:dyDescent="0.2">
      <c r="A2" s="330" t="s">
        <v>222</v>
      </c>
      <c r="B2" s="330"/>
      <c r="C2" s="330"/>
      <c r="D2" s="330"/>
      <c r="E2" s="330"/>
    </row>
    <row r="3" spans="1:5" x14ac:dyDescent="0.2">
      <c r="A3" s="331" t="s">
        <v>223</v>
      </c>
      <c r="B3" s="331"/>
      <c r="C3" s="331"/>
      <c r="D3" s="331"/>
      <c r="E3" s="331"/>
    </row>
    <row r="4" spans="1:5" x14ac:dyDescent="0.2">
      <c r="A4" s="332" t="s">
        <v>224</v>
      </c>
      <c r="B4" s="332"/>
      <c r="C4" s="332"/>
      <c r="D4" s="332"/>
      <c r="E4" s="332"/>
    </row>
    <row r="5" spans="1:5" ht="51" x14ac:dyDescent="0.2">
      <c r="A5" s="152" t="s">
        <v>82</v>
      </c>
      <c r="B5" s="152" t="s">
        <v>24</v>
      </c>
      <c r="C5" s="152" t="s">
        <v>225</v>
      </c>
      <c r="D5" s="152" t="s">
        <v>226</v>
      </c>
      <c r="E5" s="152" t="s">
        <v>227</v>
      </c>
    </row>
    <row r="6" spans="1:5" s="154" customFormat="1" hidden="1" x14ac:dyDescent="0.2">
      <c r="A6" s="153"/>
      <c r="B6" s="153"/>
      <c r="C6" s="153" t="s">
        <v>228</v>
      </c>
      <c r="D6" s="153" t="s">
        <v>228</v>
      </c>
      <c r="E6" s="153" t="s">
        <v>228</v>
      </c>
    </row>
    <row r="7" spans="1:5" x14ac:dyDescent="0.2">
      <c r="A7" s="60" t="s">
        <v>229</v>
      </c>
      <c r="B7" s="60" t="s">
        <v>85</v>
      </c>
      <c r="C7" s="60" t="s">
        <v>230</v>
      </c>
      <c r="D7" s="60" t="s">
        <v>231</v>
      </c>
      <c r="E7" s="60" t="s">
        <v>232</v>
      </c>
    </row>
    <row r="8" spans="1:5" ht="114.75" x14ac:dyDescent="0.2">
      <c r="A8" s="155" t="s">
        <v>86</v>
      </c>
      <c r="B8" s="156" t="s">
        <v>28</v>
      </c>
      <c r="C8" s="157">
        <f>'1.3.1'!C10</f>
        <v>4</v>
      </c>
      <c r="D8" s="157">
        <v>3</v>
      </c>
      <c r="E8" s="157">
        <v>1</v>
      </c>
    </row>
    <row r="9" spans="1:5" ht="38.25" x14ac:dyDescent="0.2">
      <c r="A9" s="155" t="s">
        <v>87</v>
      </c>
      <c r="B9" s="156" t="s">
        <v>30</v>
      </c>
      <c r="C9" s="157">
        <f>'1.3.1'!C11</f>
        <v>3</v>
      </c>
      <c r="D9" s="157">
        <v>3</v>
      </c>
      <c r="E9" s="157">
        <v>0</v>
      </c>
    </row>
    <row r="10" spans="1:5" ht="51" x14ac:dyDescent="0.2">
      <c r="A10" s="155" t="s">
        <v>88</v>
      </c>
      <c r="B10" s="156" t="s">
        <v>32</v>
      </c>
      <c r="C10" s="157">
        <f>'1.3.1'!C12</f>
        <v>5</v>
      </c>
      <c r="D10" s="157">
        <v>5</v>
      </c>
      <c r="E10" s="157">
        <v>0</v>
      </c>
    </row>
    <row r="11" spans="1:5" ht="38.25" x14ac:dyDescent="0.2">
      <c r="A11" s="155" t="s">
        <v>89</v>
      </c>
      <c r="B11" s="156" t="s">
        <v>34</v>
      </c>
      <c r="C11" s="157">
        <f>'1.3.1'!C13</f>
        <v>4</v>
      </c>
      <c r="D11" s="157">
        <v>3</v>
      </c>
      <c r="E11" s="157">
        <v>1</v>
      </c>
    </row>
    <row r="12" spans="1:5" ht="38.25" x14ac:dyDescent="0.2">
      <c r="A12" s="155" t="s">
        <v>90</v>
      </c>
      <c r="B12" s="156" t="s">
        <v>36</v>
      </c>
      <c r="C12" s="157">
        <f>'1.3.1'!C14</f>
        <v>5</v>
      </c>
      <c r="D12" s="157">
        <v>5</v>
      </c>
      <c r="E12" s="157">
        <v>0</v>
      </c>
    </row>
    <row r="13" spans="1:5" ht="25.5" x14ac:dyDescent="0.2">
      <c r="A13" s="155" t="s">
        <v>91</v>
      </c>
      <c r="B13" s="156" t="s">
        <v>38</v>
      </c>
      <c r="C13" s="157">
        <f>'1.3.1'!C15</f>
        <v>3</v>
      </c>
      <c r="D13" s="157">
        <v>3</v>
      </c>
      <c r="E13" s="157">
        <v>0</v>
      </c>
    </row>
    <row r="14" spans="1:5" ht="25.5" x14ac:dyDescent="0.2">
      <c r="A14" s="155" t="s">
        <v>92</v>
      </c>
      <c r="B14" s="156" t="s">
        <v>40</v>
      </c>
      <c r="C14" s="157">
        <f>'1.3.1'!C16</f>
        <v>1</v>
      </c>
      <c r="D14" s="157">
        <v>2</v>
      </c>
      <c r="E14" s="157">
        <v>0</v>
      </c>
    </row>
    <row r="15" spans="1:5" ht="25.5" x14ac:dyDescent="0.2">
      <c r="A15" s="155" t="s">
        <v>93</v>
      </c>
      <c r="B15" s="156" t="s">
        <v>42</v>
      </c>
      <c r="C15" s="157">
        <f>'1.3.1'!C17</f>
        <v>1</v>
      </c>
      <c r="D15" s="157">
        <v>0</v>
      </c>
      <c r="E15" s="157">
        <v>1</v>
      </c>
    </row>
    <row r="16" spans="1:5" ht="25.5" x14ac:dyDescent="0.2">
      <c r="A16" s="155" t="s">
        <v>94</v>
      </c>
      <c r="B16" s="156" t="s">
        <v>44</v>
      </c>
      <c r="C16" s="157">
        <f>'1.3.1'!C18</f>
        <v>0</v>
      </c>
      <c r="D16" s="157">
        <v>0</v>
      </c>
      <c r="E16" s="157">
        <v>0</v>
      </c>
    </row>
    <row r="17" spans="1:5" x14ac:dyDescent="0.2">
      <c r="A17" s="155" t="s">
        <v>95</v>
      </c>
      <c r="B17" s="156" t="s">
        <v>46</v>
      </c>
      <c r="C17" s="157">
        <f>'1.3.1'!C19</f>
        <v>0</v>
      </c>
      <c r="D17" s="157">
        <v>0</v>
      </c>
      <c r="E17" s="157">
        <v>0</v>
      </c>
    </row>
    <row r="18" spans="1:5" x14ac:dyDescent="0.2">
      <c r="A18" s="155" t="s">
        <v>96</v>
      </c>
      <c r="B18" s="156" t="s">
        <v>48</v>
      </c>
      <c r="C18" s="157">
        <f>'1.3.1'!C20</f>
        <v>2</v>
      </c>
      <c r="D18" s="157">
        <v>2</v>
      </c>
      <c r="E18" s="157">
        <v>0</v>
      </c>
    </row>
    <row r="19" spans="1:5" ht="13.5" customHeight="1" x14ac:dyDescent="0.2">
      <c r="A19" s="155" t="s">
        <v>97</v>
      </c>
      <c r="B19" s="156" t="s">
        <v>50</v>
      </c>
      <c r="C19" s="157">
        <f>'1.3.1'!C21</f>
        <v>2</v>
      </c>
      <c r="D19" s="157">
        <v>2</v>
      </c>
      <c r="E19" s="157">
        <v>0</v>
      </c>
    </row>
    <row r="20" spans="1:5" ht="63.75" x14ac:dyDescent="0.2">
      <c r="A20" s="155" t="s">
        <v>98</v>
      </c>
      <c r="B20" s="156" t="s">
        <v>52</v>
      </c>
      <c r="C20" s="157">
        <f>'1.3.1'!C22</f>
        <v>2</v>
      </c>
      <c r="D20" s="157">
        <v>2</v>
      </c>
      <c r="E20" s="157">
        <v>0</v>
      </c>
    </row>
    <row r="21" spans="1:5" ht="63.75" x14ac:dyDescent="0.2">
      <c r="A21" s="155" t="s">
        <v>99</v>
      </c>
      <c r="B21" s="156" t="s">
        <v>54</v>
      </c>
      <c r="C21" s="157">
        <f>'1.3.1'!C23</f>
        <v>2</v>
      </c>
      <c r="D21" s="157">
        <v>2</v>
      </c>
      <c r="E21" s="157">
        <v>0</v>
      </c>
    </row>
  </sheetData>
  <mergeCells count="3">
    <mergeCell ref="A2:E2"/>
    <mergeCell ref="A3:E3"/>
    <mergeCell ref="A4:E4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opLeftCell="A13" workbookViewId="0">
      <selection activeCell="C8" sqref="C8"/>
    </sheetView>
  </sheetViews>
  <sheetFormatPr defaultRowHeight="12.75" x14ac:dyDescent="0.2"/>
  <cols>
    <col min="1" max="1" width="49.140625" style="92" customWidth="1"/>
    <col min="2" max="2" width="6.85546875" style="92" customWidth="1"/>
    <col min="3" max="5" width="14.28515625" style="92" customWidth="1"/>
    <col min="6" max="16384" width="9.140625" style="92"/>
  </cols>
  <sheetData>
    <row r="1" spans="1:5" x14ac:dyDescent="0.2">
      <c r="E1" s="151" t="s">
        <v>221</v>
      </c>
    </row>
    <row r="2" spans="1:5" x14ac:dyDescent="0.2">
      <c r="A2" s="330" t="s">
        <v>222</v>
      </c>
      <c r="B2" s="330"/>
      <c r="C2" s="330"/>
      <c r="D2" s="330"/>
      <c r="E2" s="330"/>
    </row>
    <row r="3" spans="1:5" x14ac:dyDescent="0.2">
      <c r="A3" s="331" t="s">
        <v>233</v>
      </c>
      <c r="B3" s="331"/>
      <c r="C3" s="331"/>
      <c r="D3" s="331"/>
      <c r="E3" s="331"/>
    </row>
    <row r="4" spans="1:5" x14ac:dyDescent="0.2">
      <c r="A4" s="332" t="s">
        <v>234</v>
      </c>
      <c r="B4" s="332"/>
      <c r="C4" s="332"/>
      <c r="D4" s="332"/>
      <c r="E4" s="332"/>
    </row>
    <row r="5" spans="1:5" ht="51" x14ac:dyDescent="0.2">
      <c r="A5" s="152" t="s">
        <v>82</v>
      </c>
      <c r="B5" s="152" t="s">
        <v>24</v>
      </c>
      <c r="C5" s="152" t="s">
        <v>225</v>
      </c>
      <c r="D5" s="152" t="s">
        <v>226</v>
      </c>
      <c r="E5" s="152" t="s">
        <v>227</v>
      </c>
    </row>
    <row r="6" spans="1:5" s="154" customFormat="1" hidden="1" x14ac:dyDescent="0.2">
      <c r="A6" s="153"/>
      <c r="B6" s="153"/>
      <c r="C6" s="153" t="s">
        <v>228</v>
      </c>
      <c r="D6" s="153" t="s">
        <v>228</v>
      </c>
      <c r="E6" s="153" t="s">
        <v>228</v>
      </c>
    </row>
    <row r="7" spans="1:5" x14ac:dyDescent="0.2">
      <c r="A7" s="60" t="s">
        <v>229</v>
      </c>
      <c r="B7" s="60" t="s">
        <v>85</v>
      </c>
      <c r="C7" s="60" t="s">
        <v>230</v>
      </c>
      <c r="D7" s="60" t="s">
        <v>231</v>
      </c>
      <c r="E7" s="60" t="s">
        <v>232</v>
      </c>
    </row>
    <row r="8" spans="1:5" ht="153" x14ac:dyDescent="0.2">
      <c r="A8" s="155" t="s">
        <v>235</v>
      </c>
      <c r="B8" s="156" t="s">
        <v>28</v>
      </c>
      <c r="C8" s="157">
        <f>'1.3.2'!C10</f>
        <v>0</v>
      </c>
      <c r="D8" s="157">
        <v>0</v>
      </c>
      <c r="E8" s="157">
        <v>0</v>
      </c>
    </row>
    <row r="9" spans="1:5" ht="25.5" x14ac:dyDescent="0.2">
      <c r="A9" s="155" t="s">
        <v>102</v>
      </c>
      <c r="B9" s="156" t="s">
        <v>30</v>
      </c>
      <c r="C9" s="157">
        <f>'1.3.2'!C11</f>
        <v>0</v>
      </c>
      <c r="D9" s="157">
        <v>0</v>
      </c>
      <c r="E9" s="157">
        <v>0</v>
      </c>
    </row>
    <row r="10" spans="1:5" ht="38.25" x14ac:dyDescent="0.2">
      <c r="A10" s="155" t="s">
        <v>89</v>
      </c>
      <c r="B10" s="156" t="s">
        <v>32</v>
      </c>
      <c r="C10" s="157">
        <f>'1.3.2'!C12</f>
        <v>0</v>
      </c>
      <c r="D10" s="157">
        <v>0</v>
      </c>
      <c r="E10" s="157">
        <v>0</v>
      </c>
    </row>
    <row r="11" spans="1:5" ht="38.25" x14ac:dyDescent="0.2">
      <c r="A11" s="155" t="s">
        <v>90</v>
      </c>
      <c r="B11" s="156" t="s">
        <v>34</v>
      </c>
      <c r="C11" s="157">
        <f>'1.3.2'!C13</f>
        <v>0</v>
      </c>
      <c r="D11" s="157">
        <v>0</v>
      </c>
      <c r="E11" s="157">
        <v>0</v>
      </c>
    </row>
    <row r="12" spans="1:5" ht="25.5" x14ac:dyDescent="0.2">
      <c r="A12" s="155" t="s">
        <v>91</v>
      </c>
      <c r="B12" s="156" t="s">
        <v>36</v>
      </c>
      <c r="C12" s="157">
        <f>'1.3.2'!C14</f>
        <v>0</v>
      </c>
      <c r="D12" s="157">
        <v>0</v>
      </c>
      <c r="E12" s="157">
        <v>0</v>
      </c>
    </row>
    <row r="13" spans="1:5" ht="25.5" x14ac:dyDescent="0.2">
      <c r="A13" s="155" t="s">
        <v>103</v>
      </c>
      <c r="B13" s="156" t="s">
        <v>38</v>
      </c>
      <c r="C13" s="157">
        <f>'1.3.2'!C15</f>
        <v>0</v>
      </c>
      <c r="D13" s="157">
        <v>0</v>
      </c>
      <c r="E13" s="157">
        <v>0</v>
      </c>
    </row>
    <row r="14" spans="1:5" ht="25.5" x14ac:dyDescent="0.2">
      <c r="A14" s="155" t="s">
        <v>94</v>
      </c>
      <c r="B14" s="156" t="s">
        <v>40</v>
      </c>
      <c r="C14" s="157">
        <f>'1.3.2'!C16</f>
        <v>0</v>
      </c>
      <c r="D14" s="157">
        <v>0</v>
      </c>
      <c r="E14" s="157">
        <v>0</v>
      </c>
    </row>
    <row r="15" spans="1:5" ht="25.5" x14ac:dyDescent="0.2">
      <c r="A15" s="155" t="s">
        <v>93</v>
      </c>
      <c r="B15" s="156" t="s">
        <v>42</v>
      </c>
      <c r="C15" s="157">
        <f>'1.3.2'!C17</f>
        <v>0</v>
      </c>
      <c r="D15" s="157">
        <v>0</v>
      </c>
      <c r="E15" s="157">
        <v>0</v>
      </c>
    </row>
    <row r="16" spans="1:5" x14ac:dyDescent="0.2">
      <c r="A16" s="155" t="s">
        <v>97</v>
      </c>
      <c r="B16" s="156" t="s">
        <v>44</v>
      </c>
      <c r="C16" s="157">
        <f>'1.3.2'!C18</f>
        <v>0</v>
      </c>
      <c r="D16" s="157">
        <v>0</v>
      </c>
      <c r="E16" s="157">
        <v>0</v>
      </c>
    </row>
    <row r="17" spans="1:5" ht="38.25" x14ac:dyDescent="0.2">
      <c r="A17" s="155" t="s">
        <v>104</v>
      </c>
      <c r="B17" s="156" t="s">
        <v>46</v>
      </c>
      <c r="C17" s="157">
        <f>'1.3.2'!C19</f>
        <v>0</v>
      </c>
      <c r="D17" s="157">
        <v>0</v>
      </c>
      <c r="E17" s="157">
        <v>0</v>
      </c>
    </row>
    <row r="18" spans="1:5" x14ac:dyDescent="0.2">
      <c r="A18" s="155" t="s">
        <v>105</v>
      </c>
      <c r="B18" s="156" t="s">
        <v>48</v>
      </c>
      <c r="C18" s="157">
        <f>'1.3.2'!C20</f>
        <v>0</v>
      </c>
      <c r="D18" s="157">
        <v>0</v>
      </c>
      <c r="E18" s="157">
        <v>0</v>
      </c>
    </row>
    <row r="19" spans="1:5" ht="25.5" x14ac:dyDescent="0.2">
      <c r="A19" s="155" t="s">
        <v>106</v>
      </c>
      <c r="B19" s="156" t="s">
        <v>50</v>
      </c>
      <c r="C19" s="157">
        <f>'1.3.2'!C21</f>
        <v>0</v>
      </c>
      <c r="D19" s="157">
        <v>0</v>
      </c>
      <c r="E19" s="157">
        <v>0</v>
      </c>
    </row>
    <row r="20" spans="1:5" x14ac:dyDescent="0.2">
      <c r="A20" s="155" t="s">
        <v>107</v>
      </c>
      <c r="B20" s="156">
        <v>13</v>
      </c>
      <c r="C20" s="157">
        <f>'1.3.2'!C22</f>
        <v>0</v>
      </c>
      <c r="D20" s="157">
        <v>0</v>
      </c>
      <c r="E20" s="157">
        <v>0</v>
      </c>
    </row>
  </sheetData>
  <mergeCells count="3">
    <mergeCell ref="A2:E2"/>
    <mergeCell ref="A3:E3"/>
    <mergeCell ref="A4:E4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topLeftCell="G1" workbookViewId="0">
      <selection activeCell="F24" sqref="F24"/>
    </sheetView>
  </sheetViews>
  <sheetFormatPr defaultRowHeight="12.75" x14ac:dyDescent="0.2"/>
  <cols>
    <col min="1" max="1" width="4.42578125" style="158" customWidth="1"/>
    <col min="2" max="2" width="18.5703125" style="158" customWidth="1"/>
    <col min="3" max="3" width="12.7109375" style="158" customWidth="1"/>
    <col min="4" max="4" width="17.28515625" style="158" customWidth="1"/>
    <col min="5" max="5" width="6.7109375" style="168" hidden="1" customWidth="1"/>
    <col min="6" max="16" width="10.140625" style="158" customWidth="1"/>
    <col min="17" max="16384" width="9.140625" style="158"/>
  </cols>
  <sheetData>
    <row r="1" spans="1:16" x14ac:dyDescent="0.2">
      <c r="A1" s="330" t="s">
        <v>221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</row>
    <row r="2" spans="1:16" x14ac:dyDescent="0.2">
      <c r="A2" s="330" t="s">
        <v>236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</row>
    <row r="3" spans="1:16" s="159" customFormat="1" x14ac:dyDescent="0.2">
      <c r="A3" s="331" t="s">
        <v>237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</row>
    <row r="4" spans="1:16" x14ac:dyDescent="0.2">
      <c r="A4" s="332"/>
      <c r="B4" s="332"/>
      <c r="C4" s="332"/>
      <c r="D4" s="332"/>
      <c r="E4" s="332"/>
      <c r="F4" s="344" t="s">
        <v>238</v>
      </c>
      <c r="G4" s="344"/>
      <c r="H4" s="344"/>
      <c r="I4" s="344"/>
      <c r="J4" s="344"/>
      <c r="K4" s="344"/>
      <c r="L4" s="344"/>
      <c r="M4" s="344"/>
      <c r="N4" s="344"/>
      <c r="O4" s="344"/>
      <c r="P4" s="344"/>
    </row>
    <row r="5" spans="1:16" ht="15" customHeight="1" x14ac:dyDescent="0.2">
      <c r="A5" s="333" t="s">
        <v>239</v>
      </c>
      <c r="B5" s="335"/>
      <c r="C5" s="336"/>
      <c r="D5" s="337"/>
      <c r="E5" s="160"/>
      <c r="F5" s="341" t="s">
        <v>240</v>
      </c>
      <c r="G5" s="342"/>
      <c r="H5" s="342"/>
      <c r="I5" s="342"/>
      <c r="J5" s="342"/>
      <c r="K5" s="342"/>
      <c r="L5" s="342"/>
      <c r="M5" s="342"/>
      <c r="N5" s="342"/>
      <c r="O5" s="342"/>
      <c r="P5" s="343"/>
    </row>
    <row r="6" spans="1:16" x14ac:dyDescent="0.2">
      <c r="A6" s="334"/>
      <c r="B6" s="338"/>
      <c r="C6" s="339"/>
      <c r="D6" s="340"/>
      <c r="E6" s="161"/>
      <c r="F6" s="162">
        <v>7</v>
      </c>
      <c r="G6" s="162">
        <v>8</v>
      </c>
      <c r="H6" s="162">
        <v>9</v>
      </c>
      <c r="I6" s="162">
        <v>10</v>
      </c>
      <c r="J6" s="162">
        <v>11</v>
      </c>
      <c r="K6" s="162">
        <v>12</v>
      </c>
      <c r="L6" s="162">
        <v>13</v>
      </c>
      <c r="M6" s="162">
        <v>14</v>
      </c>
      <c r="N6" s="162">
        <v>15</v>
      </c>
      <c r="O6" s="162">
        <v>16</v>
      </c>
      <c r="P6" s="162">
        <v>17</v>
      </c>
    </row>
    <row r="7" spans="1:16" s="168" customFormat="1" hidden="1" x14ac:dyDescent="0.2">
      <c r="A7" s="163"/>
      <c r="B7" s="164"/>
      <c r="C7" s="165"/>
      <c r="D7" s="166"/>
      <c r="E7" s="161"/>
      <c r="F7" s="167">
        <v>7</v>
      </c>
      <c r="G7" s="167">
        <v>8</v>
      </c>
      <c r="H7" s="167">
        <v>9</v>
      </c>
      <c r="I7" s="167">
        <v>10</v>
      </c>
      <c r="J7" s="167">
        <v>11</v>
      </c>
      <c r="K7" s="167">
        <v>12</v>
      </c>
      <c r="L7" s="167">
        <v>13</v>
      </c>
      <c r="M7" s="167">
        <v>14</v>
      </c>
      <c r="N7" s="167">
        <v>15</v>
      </c>
      <c r="O7" s="167">
        <v>16</v>
      </c>
      <c r="P7" s="167">
        <v>17</v>
      </c>
    </row>
    <row r="8" spans="1:16" x14ac:dyDescent="0.2">
      <c r="A8" s="162">
        <v>1</v>
      </c>
      <c r="B8" s="346" t="s">
        <v>241</v>
      </c>
      <c r="C8" s="346"/>
      <c r="D8" s="346"/>
      <c r="E8" s="169">
        <v>1</v>
      </c>
      <c r="F8" s="170">
        <f>F9+F10</f>
        <v>0</v>
      </c>
      <c r="G8" s="170">
        <f t="shared" ref="G8:P8" si="0">G9+G10</f>
        <v>0</v>
      </c>
      <c r="H8" s="170">
        <f t="shared" si="0"/>
        <v>0</v>
      </c>
      <c r="I8" s="170">
        <f t="shared" si="0"/>
        <v>0</v>
      </c>
      <c r="J8" s="170">
        <f t="shared" si="0"/>
        <v>0</v>
      </c>
      <c r="K8" s="170">
        <f t="shared" si="0"/>
        <v>0</v>
      </c>
      <c r="L8" s="170">
        <f t="shared" si="0"/>
        <v>0</v>
      </c>
      <c r="M8" s="170">
        <f t="shared" si="0"/>
        <v>0</v>
      </c>
      <c r="N8" s="170">
        <f t="shared" si="0"/>
        <v>0</v>
      </c>
      <c r="O8" s="170">
        <f t="shared" si="0"/>
        <v>0</v>
      </c>
      <c r="P8" s="170">
        <f t="shared" si="0"/>
        <v>0</v>
      </c>
    </row>
    <row r="9" spans="1:16" x14ac:dyDescent="0.2">
      <c r="A9" s="162">
        <v>2</v>
      </c>
      <c r="B9" s="347" t="s">
        <v>242</v>
      </c>
      <c r="C9" s="347"/>
      <c r="D9" s="347"/>
      <c r="E9" s="169" t="s">
        <v>85</v>
      </c>
      <c r="F9" s="170">
        <v>0</v>
      </c>
      <c r="G9" s="170">
        <v>0</v>
      </c>
      <c r="H9" s="170">
        <v>0</v>
      </c>
      <c r="I9" s="170">
        <v>0</v>
      </c>
      <c r="J9" s="170">
        <v>0</v>
      </c>
      <c r="K9" s="170">
        <v>0</v>
      </c>
      <c r="L9" s="170">
        <v>0</v>
      </c>
      <c r="M9" s="170">
        <v>0</v>
      </c>
      <c r="N9" s="170">
        <v>0</v>
      </c>
      <c r="O9" s="170">
        <v>0</v>
      </c>
      <c r="P9" s="170">
        <v>0</v>
      </c>
    </row>
    <row r="10" spans="1:16" x14ac:dyDescent="0.2">
      <c r="A10" s="162">
        <v>3</v>
      </c>
      <c r="B10" s="347" t="s">
        <v>243</v>
      </c>
      <c r="C10" s="347"/>
      <c r="D10" s="347"/>
      <c r="E10" s="169" t="s">
        <v>230</v>
      </c>
      <c r="F10" s="170">
        <f>SUM(F24:F27)</f>
        <v>0</v>
      </c>
      <c r="G10" s="170">
        <f t="shared" ref="G10:P10" si="1">SUM(G24:G27)</f>
        <v>0</v>
      </c>
      <c r="H10" s="170">
        <f t="shared" si="1"/>
        <v>0</v>
      </c>
      <c r="I10" s="170">
        <f t="shared" si="1"/>
        <v>0</v>
      </c>
      <c r="J10" s="170">
        <f t="shared" si="1"/>
        <v>0</v>
      </c>
      <c r="K10" s="170">
        <f t="shared" si="1"/>
        <v>0</v>
      </c>
      <c r="L10" s="170">
        <f t="shared" si="1"/>
        <v>0</v>
      </c>
      <c r="M10" s="170">
        <f t="shared" si="1"/>
        <v>0</v>
      </c>
      <c r="N10" s="170">
        <f t="shared" si="1"/>
        <v>0</v>
      </c>
      <c r="O10" s="170">
        <f t="shared" si="1"/>
        <v>0</v>
      </c>
      <c r="P10" s="170">
        <f t="shared" si="1"/>
        <v>0</v>
      </c>
    </row>
    <row r="11" spans="1:16" ht="23.25" customHeight="1" x14ac:dyDescent="0.2">
      <c r="A11" s="162">
        <v>4</v>
      </c>
      <c r="B11" s="345" t="s">
        <v>244</v>
      </c>
      <c r="C11" s="345"/>
      <c r="D11" s="345"/>
      <c r="E11" s="169" t="s">
        <v>231</v>
      </c>
      <c r="F11" s="170">
        <v>0</v>
      </c>
      <c r="G11" s="170">
        <v>0</v>
      </c>
      <c r="H11" s="170">
        <v>0</v>
      </c>
      <c r="I11" s="170">
        <v>0</v>
      </c>
      <c r="J11" s="170">
        <v>0</v>
      </c>
      <c r="K11" s="170">
        <v>0</v>
      </c>
      <c r="L11" s="170">
        <v>0</v>
      </c>
      <c r="M11" s="170">
        <v>0</v>
      </c>
      <c r="N11" s="170">
        <v>0</v>
      </c>
      <c r="O11" s="170">
        <v>0</v>
      </c>
      <c r="P11" s="170">
        <v>0</v>
      </c>
    </row>
    <row r="12" spans="1:16" x14ac:dyDescent="0.2">
      <c r="A12" s="162">
        <v>5</v>
      </c>
      <c r="B12" s="345" t="s">
        <v>245</v>
      </c>
      <c r="C12" s="345"/>
      <c r="D12" s="345"/>
      <c r="E12" s="169" t="s">
        <v>232</v>
      </c>
      <c r="F12" s="170">
        <v>0</v>
      </c>
      <c r="G12" s="170">
        <v>0</v>
      </c>
      <c r="H12" s="170">
        <v>0</v>
      </c>
      <c r="I12" s="170">
        <v>0</v>
      </c>
      <c r="J12" s="170">
        <v>0</v>
      </c>
      <c r="K12" s="170">
        <v>0</v>
      </c>
      <c r="L12" s="170">
        <v>0</v>
      </c>
      <c r="M12" s="170">
        <v>0</v>
      </c>
      <c r="N12" s="170">
        <v>0</v>
      </c>
      <c r="O12" s="170">
        <v>0</v>
      </c>
      <c r="P12" s="170">
        <v>0</v>
      </c>
    </row>
    <row r="13" spans="1:16" x14ac:dyDescent="0.2">
      <c r="A13" s="162">
        <v>6</v>
      </c>
      <c r="B13" s="345" t="s">
        <v>246</v>
      </c>
      <c r="C13" s="345"/>
      <c r="D13" s="345"/>
      <c r="E13" s="171" t="s">
        <v>247</v>
      </c>
      <c r="F13" s="170">
        <v>0</v>
      </c>
      <c r="G13" s="170">
        <v>0</v>
      </c>
      <c r="H13" s="170">
        <v>0</v>
      </c>
      <c r="I13" s="170">
        <v>0</v>
      </c>
      <c r="J13" s="170">
        <v>0</v>
      </c>
      <c r="K13" s="170">
        <v>0</v>
      </c>
      <c r="L13" s="170">
        <v>0</v>
      </c>
      <c r="M13" s="170">
        <v>0</v>
      </c>
      <c r="N13" s="170">
        <v>0</v>
      </c>
      <c r="O13" s="170">
        <v>0</v>
      </c>
      <c r="P13" s="170">
        <v>0</v>
      </c>
    </row>
    <row r="14" spans="1:16" x14ac:dyDescent="0.2">
      <c r="A14" s="162">
        <v>7</v>
      </c>
      <c r="B14" s="345" t="s">
        <v>248</v>
      </c>
      <c r="C14" s="345"/>
      <c r="D14" s="345"/>
      <c r="E14" s="171" t="s">
        <v>249</v>
      </c>
      <c r="F14" s="170">
        <v>0</v>
      </c>
      <c r="G14" s="170">
        <v>0</v>
      </c>
      <c r="H14" s="170">
        <v>0</v>
      </c>
      <c r="I14" s="170">
        <v>0</v>
      </c>
      <c r="J14" s="170">
        <v>0</v>
      </c>
      <c r="K14" s="170">
        <v>0</v>
      </c>
      <c r="L14" s="170">
        <v>0</v>
      </c>
      <c r="M14" s="170">
        <v>0</v>
      </c>
      <c r="N14" s="170">
        <v>0</v>
      </c>
      <c r="O14" s="170">
        <v>0</v>
      </c>
      <c r="P14" s="170">
        <v>0</v>
      </c>
    </row>
    <row r="15" spans="1:16" x14ac:dyDescent="0.2">
      <c r="A15" s="162">
        <v>8</v>
      </c>
      <c r="B15" s="345" t="s">
        <v>250</v>
      </c>
      <c r="C15" s="345"/>
      <c r="D15" s="345"/>
      <c r="E15" s="171" t="s">
        <v>251</v>
      </c>
      <c r="F15" s="170">
        <v>0</v>
      </c>
      <c r="G15" s="170">
        <v>0</v>
      </c>
      <c r="H15" s="170">
        <v>0</v>
      </c>
      <c r="I15" s="170">
        <v>0</v>
      </c>
      <c r="J15" s="170">
        <v>0</v>
      </c>
      <c r="K15" s="170">
        <v>0</v>
      </c>
      <c r="L15" s="170">
        <v>0</v>
      </c>
      <c r="M15" s="170">
        <v>0</v>
      </c>
      <c r="N15" s="170">
        <v>0</v>
      </c>
      <c r="O15" s="170">
        <v>0</v>
      </c>
      <c r="P15" s="170">
        <v>0</v>
      </c>
    </row>
    <row r="16" spans="1:16" x14ac:dyDescent="0.2">
      <c r="A16" s="162">
        <v>9</v>
      </c>
      <c r="B16" s="345" t="s">
        <v>252</v>
      </c>
      <c r="C16" s="345"/>
      <c r="D16" s="345"/>
      <c r="E16" s="171" t="s">
        <v>253</v>
      </c>
      <c r="F16" s="170">
        <v>0</v>
      </c>
      <c r="G16" s="170">
        <v>0</v>
      </c>
      <c r="H16" s="170">
        <v>0</v>
      </c>
      <c r="I16" s="170">
        <v>0</v>
      </c>
      <c r="J16" s="170">
        <v>0</v>
      </c>
      <c r="K16" s="170">
        <v>0</v>
      </c>
      <c r="L16" s="170">
        <v>0</v>
      </c>
      <c r="M16" s="170">
        <v>0</v>
      </c>
      <c r="N16" s="170">
        <v>0</v>
      </c>
      <c r="O16" s="170">
        <v>0</v>
      </c>
      <c r="P16" s="170">
        <v>0</v>
      </c>
    </row>
    <row r="17" spans="1:16" x14ac:dyDescent="0.2">
      <c r="A17" s="162">
        <v>10</v>
      </c>
      <c r="B17" s="345" t="s">
        <v>254</v>
      </c>
      <c r="C17" s="345"/>
      <c r="D17" s="345"/>
      <c r="E17" s="171" t="s">
        <v>46</v>
      </c>
      <c r="F17" s="170">
        <v>0</v>
      </c>
      <c r="G17" s="170">
        <v>0</v>
      </c>
      <c r="H17" s="170">
        <v>0</v>
      </c>
      <c r="I17" s="170">
        <v>0</v>
      </c>
      <c r="J17" s="170">
        <v>0</v>
      </c>
      <c r="K17" s="170">
        <v>0</v>
      </c>
      <c r="L17" s="170">
        <v>0</v>
      </c>
      <c r="M17" s="170">
        <v>0</v>
      </c>
      <c r="N17" s="170">
        <v>0</v>
      </c>
      <c r="O17" s="170">
        <v>0</v>
      </c>
      <c r="P17" s="170">
        <v>0</v>
      </c>
    </row>
    <row r="18" spans="1:16" x14ac:dyDescent="0.2">
      <c r="A18" s="162">
        <v>11</v>
      </c>
      <c r="B18" s="345" t="s">
        <v>255</v>
      </c>
      <c r="C18" s="345"/>
      <c r="D18" s="345"/>
      <c r="E18" s="171" t="s">
        <v>48</v>
      </c>
      <c r="F18" s="170">
        <v>0</v>
      </c>
      <c r="G18" s="170">
        <v>0</v>
      </c>
      <c r="H18" s="170">
        <v>0</v>
      </c>
      <c r="I18" s="170">
        <v>0</v>
      </c>
      <c r="J18" s="170">
        <v>0</v>
      </c>
      <c r="K18" s="170">
        <v>0</v>
      </c>
      <c r="L18" s="170">
        <v>0</v>
      </c>
      <c r="M18" s="170">
        <v>0</v>
      </c>
      <c r="N18" s="170">
        <v>0</v>
      </c>
      <c r="O18" s="170">
        <v>0</v>
      </c>
      <c r="P18" s="170">
        <v>0</v>
      </c>
    </row>
    <row r="19" spans="1:16" x14ac:dyDescent="0.2">
      <c r="A19" s="162">
        <v>12</v>
      </c>
      <c r="B19" s="345" t="s">
        <v>256</v>
      </c>
      <c r="C19" s="345"/>
      <c r="D19" s="345"/>
      <c r="E19" s="171" t="s">
        <v>50</v>
      </c>
      <c r="F19" s="170">
        <v>0</v>
      </c>
      <c r="G19" s="170">
        <v>0</v>
      </c>
      <c r="H19" s="170">
        <v>0</v>
      </c>
      <c r="I19" s="170">
        <v>0</v>
      </c>
      <c r="J19" s="170">
        <v>0</v>
      </c>
      <c r="K19" s="170">
        <v>0</v>
      </c>
      <c r="L19" s="170">
        <v>0</v>
      </c>
      <c r="M19" s="170">
        <v>0</v>
      </c>
      <c r="N19" s="170">
        <v>0</v>
      </c>
      <c r="O19" s="170">
        <v>0</v>
      </c>
      <c r="P19" s="170">
        <v>0</v>
      </c>
    </row>
    <row r="20" spans="1:16" x14ac:dyDescent="0.2">
      <c r="A20" s="162">
        <v>13</v>
      </c>
      <c r="B20" s="345" t="s">
        <v>257</v>
      </c>
      <c r="C20" s="345"/>
      <c r="D20" s="345"/>
      <c r="E20" s="171" t="s">
        <v>52</v>
      </c>
      <c r="F20" s="170">
        <v>0</v>
      </c>
      <c r="G20" s="170">
        <v>0</v>
      </c>
      <c r="H20" s="170">
        <v>0</v>
      </c>
      <c r="I20" s="170">
        <v>0</v>
      </c>
      <c r="J20" s="170">
        <v>0</v>
      </c>
      <c r="K20" s="170">
        <v>0</v>
      </c>
      <c r="L20" s="170">
        <v>0</v>
      </c>
      <c r="M20" s="170">
        <v>0</v>
      </c>
      <c r="N20" s="170">
        <v>0</v>
      </c>
      <c r="O20" s="170">
        <v>0</v>
      </c>
      <c r="P20" s="170">
        <v>0</v>
      </c>
    </row>
    <row r="21" spans="1:16" x14ac:dyDescent="0.2">
      <c r="A21" s="162">
        <v>14</v>
      </c>
      <c r="B21" s="345" t="s">
        <v>258</v>
      </c>
      <c r="C21" s="345"/>
      <c r="D21" s="345"/>
      <c r="E21" s="171" t="s">
        <v>54</v>
      </c>
      <c r="F21" s="170">
        <v>0</v>
      </c>
      <c r="G21" s="170">
        <v>0</v>
      </c>
      <c r="H21" s="170">
        <v>0</v>
      </c>
      <c r="I21" s="170">
        <v>0</v>
      </c>
      <c r="J21" s="170">
        <v>0</v>
      </c>
      <c r="K21" s="170">
        <v>0</v>
      </c>
      <c r="L21" s="170">
        <v>0</v>
      </c>
      <c r="M21" s="170">
        <v>0</v>
      </c>
      <c r="N21" s="170">
        <v>0</v>
      </c>
      <c r="O21" s="170">
        <v>0</v>
      </c>
      <c r="P21" s="170">
        <v>0</v>
      </c>
    </row>
    <row r="22" spans="1:16" x14ac:dyDescent="0.2">
      <c r="A22" s="162">
        <v>15</v>
      </c>
      <c r="B22" s="345" t="s">
        <v>259</v>
      </c>
      <c r="C22" s="345"/>
      <c r="D22" s="345"/>
      <c r="E22" s="171" t="s">
        <v>56</v>
      </c>
      <c r="F22" s="170">
        <v>0</v>
      </c>
      <c r="G22" s="170">
        <v>0</v>
      </c>
      <c r="H22" s="170">
        <v>0</v>
      </c>
      <c r="I22" s="170">
        <v>0</v>
      </c>
      <c r="J22" s="170">
        <v>0</v>
      </c>
      <c r="K22" s="170">
        <v>0</v>
      </c>
      <c r="L22" s="170">
        <v>0</v>
      </c>
      <c r="M22" s="170">
        <v>0</v>
      </c>
      <c r="N22" s="170">
        <v>0</v>
      </c>
      <c r="O22" s="170">
        <v>0</v>
      </c>
      <c r="P22" s="170">
        <v>0</v>
      </c>
    </row>
    <row r="23" spans="1:16" x14ac:dyDescent="0.2">
      <c r="A23" s="162">
        <v>16</v>
      </c>
      <c r="B23" s="348" t="s">
        <v>260</v>
      </c>
      <c r="C23" s="349"/>
      <c r="D23" s="350"/>
      <c r="E23" s="169" t="s">
        <v>203</v>
      </c>
      <c r="F23" s="170">
        <v>0</v>
      </c>
      <c r="G23" s="170">
        <v>0</v>
      </c>
      <c r="H23" s="170">
        <v>0</v>
      </c>
      <c r="I23" s="170">
        <v>0</v>
      </c>
      <c r="J23" s="170">
        <v>0</v>
      </c>
      <c r="K23" s="170">
        <v>0</v>
      </c>
      <c r="L23" s="170">
        <v>0</v>
      </c>
      <c r="M23" s="170">
        <v>0</v>
      </c>
      <c r="N23" s="170">
        <v>0</v>
      </c>
      <c r="O23" s="170">
        <v>0</v>
      </c>
      <c r="P23" s="170">
        <v>0</v>
      </c>
    </row>
    <row r="24" spans="1:16" x14ac:dyDescent="0.2">
      <c r="A24" s="351">
        <v>17</v>
      </c>
      <c r="B24" s="352" t="s">
        <v>261</v>
      </c>
      <c r="C24" s="353"/>
      <c r="D24" s="172" t="s">
        <v>262</v>
      </c>
      <c r="E24" s="171" t="s">
        <v>263</v>
      </c>
      <c r="F24" s="170">
        <v>0</v>
      </c>
      <c r="G24" s="170">
        <v>0</v>
      </c>
      <c r="H24" s="170">
        <v>0</v>
      </c>
      <c r="I24" s="170">
        <v>0</v>
      </c>
      <c r="J24" s="170">
        <v>0</v>
      </c>
      <c r="K24" s="170">
        <v>0</v>
      </c>
      <c r="L24" s="170">
        <v>0</v>
      </c>
      <c r="M24" s="170">
        <v>0</v>
      </c>
      <c r="N24" s="170">
        <v>0</v>
      </c>
      <c r="O24" s="170">
        <v>0</v>
      </c>
      <c r="P24" s="170">
        <v>0</v>
      </c>
    </row>
    <row r="25" spans="1:16" x14ac:dyDescent="0.2">
      <c r="A25" s="351"/>
      <c r="B25" s="354"/>
      <c r="C25" s="355"/>
      <c r="D25" s="172" t="s">
        <v>264</v>
      </c>
      <c r="E25" s="171" t="s">
        <v>265</v>
      </c>
      <c r="F25" s="170">
        <v>0</v>
      </c>
      <c r="G25" s="170">
        <v>0</v>
      </c>
      <c r="H25" s="170">
        <v>0</v>
      </c>
      <c r="I25" s="170">
        <v>0</v>
      </c>
      <c r="J25" s="170">
        <v>0</v>
      </c>
      <c r="K25" s="170">
        <v>0</v>
      </c>
      <c r="L25" s="170">
        <v>0</v>
      </c>
      <c r="M25" s="170">
        <v>0</v>
      </c>
      <c r="N25" s="170">
        <v>0</v>
      </c>
      <c r="O25" s="170">
        <v>0</v>
      </c>
      <c r="P25" s="170">
        <v>0</v>
      </c>
    </row>
    <row r="26" spans="1:16" x14ac:dyDescent="0.2">
      <c r="A26" s="351"/>
      <c r="B26" s="354"/>
      <c r="C26" s="355"/>
      <c r="D26" s="172" t="s">
        <v>266</v>
      </c>
      <c r="E26" s="171" t="s">
        <v>267</v>
      </c>
      <c r="F26" s="170">
        <v>0</v>
      </c>
      <c r="G26" s="170">
        <v>0</v>
      </c>
      <c r="H26" s="170">
        <v>0</v>
      </c>
      <c r="I26" s="170">
        <v>0</v>
      </c>
      <c r="J26" s="170">
        <v>0</v>
      </c>
      <c r="K26" s="170">
        <v>0</v>
      </c>
      <c r="L26" s="170">
        <v>0</v>
      </c>
      <c r="M26" s="170">
        <v>0</v>
      </c>
      <c r="N26" s="170">
        <v>0</v>
      </c>
      <c r="O26" s="170">
        <v>0</v>
      </c>
      <c r="P26" s="170">
        <v>0</v>
      </c>
    </row>
    <row r="27" spans="1:16" x14ac:dyDescent="0.2">
      <c r="A27" s="351"/>
      <c r="B27" s="356"/>
      <c r="C27" s="357"/>
      <c r="D27" s="172" t="s">
        <v>268</v>
      </c>
      <c r="E27" s="171" t="s">
        <v>269</v>
      </c>
      <c r="F27" s="170">
        <v>0</v>
      </c>
      <c r="G27" s="170">
        <v>0</v>
      </c>
      <c r="H27" s="170">
        <v>0</v>
      </c>
      <c r="I27" s="170">
        <v>0</v>
      </c>
      <c r="J27" s="170">
        <v>0</v>
      </c>
      <c r="K27" s="170">
        <v>0</v>
      </c>
      <c r="L27" s="170">
        <v>0</v>
      </c>
      <c r="M27" s="170">
        <v>0</v>
      </c>
      <c r="N27" s="170">
        <v>0</v>
      </c>
      <c r="O27" s="170">
        <v>0</v>
      </c>
      <c r="P27" s="170">
        <v>0</v>
      </c>
    </row>
    <row r="28" spans="1:16" x14ac:dyDescent="0.2">
      <c r="A28" s="351">
        <v>18</v>
      </c>
      <c r="B28" s="358" t="s">
        <v>270</v>
      </c>
      <c r="C28" s="361" t="s">
        <v>271</v>
      </c>
      <c r="D28" s="362"/>
      <c r="E28" s="169" t="s">
        <v>272</v>
      </c>
      <c r="F28" s="170">
        <v>0</v>
      </c>
      <c r="G28" s="170">
        <v>0</v>
      </c>
      <c r="H28" s="170">
        <v>0</v>
      </c>
      <c r="I28" s="170">
        <v>0</v>
      </c>
      <c r="J28" s="170">
        <v>0</v>
      </c>
      <c r="K28" s="170">
        <v>0</v>
      </c>
      <c r="L28" s="170">
        <v>0</v>
      </c>
      <c r="M28" s="170">
        <v>0</v>
      </c>
      <c r="N28" s="170">
        <v>0</v>
      </c>
      <c r="O28" s="170">
        <v>0</v>
      </c>
      <c r="P28" s="170">
        <v>0</v>
      </c>
    </row>
    <row r="29" spans="1:16" x14ac:dyDescent="0.2">
      <c r="A29" s="351"/>
      <c r="B29" s="359"/>
      <c r="C29" s="361" t="s">
        <v>273</v>
      </c>
      <c r="D29" s="362"/>
      <c r="E29" s="169" t="s">
        <v>274</v>
      </c>
      <c r="F29" s="170">
        <v>0</v>
      </c>
      <c r="G29" s="170">
        <v>0</v>
      </c>
      <c r="H29" s="170">
        <v>0</v>
      </c>
      <c r="I29" s="170">
        <v>0</v>
      </c>
      <c r="J29" s="170">
        <v>0</v>
      </c>
      <c r="K29" s="170">
        <v>0</v>
      </c>
      <c r="L29" s="170">
        <v>0</v>
      </c>
      <c r="M29" s="170">
        <v>0</v>
      </c>
      <c r="N29" s="170">
        <v>0</v>
      </c>
      <c r="O29" s="170">
        <v>0</v>
      </c>
      <c r="P29" s="170">
        <v>0</v>
      </c>
    </row>
    <row r="30" spans="1:16" x14ac:dyDescent="0.2">
      <c r="A30" s="351"/>
      <c r="B30" s="359"/>
      <c r="C30" s="361" t="s">
        <v>275</v>
      </c>
      <c r="D30" s="362"/>
      <c r="E30" s="169" t="s">
        <v>276</v>
      </c>
      <c r="F30" s="170">
        <v>0</v>
      </c>
      <c r="G30" s="170">
        <v>0</v>
      </c>
      <c r="H30" s="170">
        <v>0</v>
      </c>
      <c r="I30" s="170">
        <v>0</v>
      </c>
      <c r="J30" s="170">
        <v>0</v>
      </c>
      <c r="K30" s="170">
        <v>0</v>
      </c>
      <c r="L30" s="170">
        <v>0</v>
      </c>
      <c r="M30" s="170">
        <v>0</v>
      </c>
      <c r="N30" s="170">
        <v>0</v>
      </c>
      <c r="O30" s="170">
        <v>0</v>
      </c>
      <c r="P30" s="170">
        <v>0</v>
      </c>
    </row>
    <row r="31" spans="1:16" x14ac:dyDescent="0.2">
      <c r="A31" s="351"/>
      <c r="B31" s="360"/>
      <c r="C31" s="361" t="s">
        <v>277</v>
      </c>
      <c r="D31" s="362"/>
      <c r="E31" s="169" t="s">
        <v>278</v>
      </c>
      <c r="F31" s="170">
        <v>0</v>
      </c>
      <c r="G31" s="170">
        <v>0</v>
      </c>
      <c r="H31" s="170">
        <v>0</v>
      </c>
      <c r="I31" s="170">
        <v>0</v>
      </c>
      <c r="J31" s="170">
        <v>0</v>
      </c>
      <c r="K31" s="170">
        <v>0</v>
      </c>
      <c r="L31" s="170">
        <v>0</v>
      </c>
      <c r="M31" s="170">
        <v>0</v>
      </c>
      <c r="N31" s="170">
        <v>0</v>
      </c>
      <c r="O31" s="170">
        <v>0</v>
      </c>
      <c r="P31" s="170">
        <v>0</v>
      </c>
    </row>
    <row r="32" spans="1:16" ht="30" customHeight="1" x14ac:dyDescent="0.2"/>
    <row r="33" spans="1:16" x14ac:dyDescent="0.2">
      <c r="A33" s="332"/>
      <c r="B33" s="332"/>
      <c r="C33" s="332"/>
      <c r="D33" s="332"/>
      <c r="E33" s="332"/>
      <c r="F33" s="344" t="s">
        <v>279</v>
      </c>
      <c r="G33" s="344"/>
      <c r="H33" s="344"/>
      <c r="I33" s="344"/>
      <c r="J33" s="344"/>
      <c r="K33" s="344"/>
      <c r="L33" s="344"/>
      <c r="M33" s="344"/>
      <c r="N33" s="344"/>
      <c r="O33" s="344"/>
      <c r="P33" s="344"/>
    </row>
    <row r="34" spans="1:16" ht="15" customHeight="1" x14ac:dyDescent="0.2">
      <c r="A34" s="333" t="s">
        <v>239</v>
      </c>
      <c r="B34" s="335"/>
      <c r="C34" s="336"/>
      <c r="D34" s="337"/>
      <c r="E34" s="160"/>
      <c r="F34" s="341" t="s">
        <v>240</v>
      </c>
      <c r="G34" s="342"/>
      <c r="H34" s="342"/>
      <c r="I34" s="342"/>
      <c r="J34" s="342"/>
      <c r="K34" s="342"/>
      <c r="L34" s="342"/>
      <c r="M34" s="342"/>
      <c r="N34" s="342"/>
      <c r="O34" s="342"/>
      <c r="P34" s="343"/>
    </row>
    <row r="35" spans="1:16" x14ac:dyDescent="0.2">
      <c r="A35" s="334"/>
      <c r="B35" s="338"/>
      <c r="C35" s="339"/>
      <c r="D35" s="340"/>
      <c r="E35" s="161"/>
      <c r="F35" s="162">
        <v>7</v>
      </c>
      <c r="G35" s="162">
        <v>8</v>
      </c>
      <c r="H35" s="162">
        <v>9</v>
      </c>
      <c r="I35" s="162">
        <v>10</v>
      </c>
      <c r="J35" s="162">
        <v>11</v>
      </c>
      <c r="K35" s="162">
        <v>12</v>
      </c>
      <c r="L35" s="162">
        <v>13</v>
      </c>
      <c r="M35" s="162">
        <v>14</v>
      </c>
      <c r="N35" s="162">
        <v>15</v>
      </c>
      <c r="O35" s="162">
        <v>16</v>
      </c>
      <c r="P35" s="162">
        <v>17</v>
      </c>
    </row>
    <row r="36" spans="1:16" s="168" customFormat="1" hidden="1" x14ac:dyDescent="0.2">
      <c r="A36" s="163"/>
      <c r="B36" s="164"/>
      <c r="C36" s="165"/>
      <c r="D36" s="166"/>
      <c r="E36" s="161"/>
      <c r="F36" s="167">
        <v>7</v>
      </c>
      <c r="G36" s="167">
        <v>8</v>
      </c>
      <c r="H36" s="167">
        <v>9</v>
      </c>
      <c r="I36" s="167">
        <v>10</v>
      </c>
      <c r="J36" s="167">
        <v>11</v>
      </c>
      <c r="K36" s="167">
        <v>12</v>
      </c>
      <c r="L36" s="167">
        <v>13</v>
      </c>
      <c r="M36" s="167">
        <v>14</v>
      </c>
      <c r="N36" s="167">
        <v>15</v>
      </c>
      <c r="O36" s="167">
        <v>16</v>
      </c>
      <c r="P36" s="167">
        <v>17</v>
      </c>
    </row>
    <row r="37" spans="1:16" x14ac:dyDescent="0.2">
      <c r="A37" s="162">
        <v>1</v>
      </c>
      <c r="B37" s="346" t="s">
        <v>241</v>
      </c>
      <c r="C37" s="346"/>
      <c r="D37" s="346"/>
      <c r="E37" s="169">
        <v>1</v>
      </c>
      <c r="F37" s="170">
        <f t="shared" ref="F37:P37" si="2">F38+F39</f>
        <v>0</v>
      </c>
      <c r="G37" s="170">
        <f t="shared" si="2"/>
        <v>0</v>
      </c>
      <c r="H37" s="170">
        <f t="shared" si="2"/>
        <v>0</v>
      </c>
      <c r="I37" s="170">
        <f t="shared" si="2"/>
        <v>0</v>
      </c>
      <c r="J37" s="170">
        <f t="shared" si="2"/>
        <v>0</v>
      </c>
      <c r="K37" s="170">
        <f t="shared" si="2"/>
        <v>0</v>
      </c>
      <c r="L37" s="170">
        <f t="shared" si="2"/>
        <v>0</v>
      </c>
      <c r="M37" s="170">
        <f t="shared" si="2"/>
        <v>0</v>
      </c>
      <c r="N37" s="170">
        <f t="shared" si="2"/>
        <v>0</v>
      </c>
      <c r="O37" s="170">
        <f t="shared" si="2"/>
        <v>0</v>
      </c>
      <c r="P37" s="170">
        <f t="shared" si="2"/>
        <v>0</v>
      </c>
    </row>
    <row r="38" spans="1:16" x14ac:dyDescent="0.2">
      <c r="A38" s="162">
        <v>2</v>
      </c>
      <c r="B38" s="347" t="s">
        <v>242</v>
      </c>
      <c r="C38" s="347"/>
      <c r="D38" s="347"/>
      <c r="E38" s="169" t="s">
        <v>85</v>
      </c>
      <c r="F38" s="170">
        <v>0</v>
      </c>
      <c r="G38" s="170">
        <v>0</v>
      </c>
      <c r="H38" s="170">
        <v>0</v>
      </c>
      <c r="I38" s="170">
        <v>0</v>
      </c>
      <c r="J38" s="170">
        <v>0</v>
      </c>
      <c r="K38" s="170">
        <v>0</v>
      </c>
      <c r="L38" s="170">
        <v>0</v>
      </c>
      <c r="M38" s="170">
        <v>0</v>
      </c>
      <c r="N38" s="170">
        <v>0</v>
      </c>
      <c r="O38" s="170">
        <v>0</v>
      </c>
      <c r="P38" s="170">
        <v>0</v>
      </c>
    </row>
    <row r="39" spans="1:16" x14ac:dyDescent="0.2">
      <c r="A39" s="162">
        <v>3</v>
      </c>
      <c r="B39" s="347" t="s">
        <v>243</v>
      </c>
      <c r="C39" s="347"/>
      <c r="D39" s="347"/>
      <c r="E39" s="169" t="s">
        <v>230</v>
      </c>
      <c r="F39" s="170">
        <f>SUM(F53:F56)</f>
        <v>0</v>
      </c>
      <c r="G39" s="170">
        <f t="shared" ref="G39:P39" si="3">SUM(G53:G56)</f>
        <v>0</v>
      </c>
      <c r="H39" s="170">
        <f t="shared" si="3"/>
        <v>0</v>
      </c>
      <c r="I39" s="170">
        <f t="shared" si="3"/>
        <v>0</v>
      </c>
      <c r="J39" s="170">
        <f t="shared" si="3"/>
        <v>0</v>
      </c>
      <c r="K39" s="170">
        <f t="shared" si="3"/>
        <v>0</v>
      </c>
      <c r="L39" s="170">
        <f t="shared" si="3"/>
        <v>0</v>
      </c>
      <c r="M39" s="170">
        <f t="shared" si="3"/>
        <v>0</v>
      </c>
      <c r="N39" s="170">
        <f t="shared" si="3"/>
        <v>0</v>
      </c>
      <c r="O39" s="170">
        <f t="shared" si="3"/>
        <v>0</v>
      </c>
      <c r="P39" s="170">
        <f t="shared" si="3"/>
        <v>0</v>
      </c>
    </row>
    <row r="40" spans="1:16" ht="22.5" customHeight="1" x14ac:dyDescent="0.2">
      <c r="A40" s="162">
        <v>4</v>
      </c>
      <c r="B40" s="345" t="s">
        <v>244</v>
      </c>
      <c r="C40" s="345"/>
      <c r="D40" s="345"/>
      <c r="E40" s="169" t="s">
        <v>231</v>
      </c>
      <c r="F40" s="170">
        <v>0</v>
      </c>
      <c r="G40" s="170">
        <v>0</v>
      </c>
      <c r="H40" s="170">
        <v>0</v>
      </c>
      <c r="I40" s="170">
        <v>0</v>
      </c>
      <c r="J40" s="170">
        <v>0</v>
      </c>
      <c r="K40" s="170">
        <v>0</v>
      </c>
      <c r="L40" s="170">
        <v>0</v>
      </c>
      <c r="M40" s="170">
        <v>0</v>
      </c>
      <c r="N40" s="170">
        <v>0</v>
      </c>
      <c r="O40" s="170">
        <v>0</v>
      </c>
      <c r="P40" s="170">
        <v>0</v>
      </c>
    </row>
    <row r="41" spans="1:16" x14ac:dyDescent="0.2">
      <c r="A41" s="162">
        <v>5</v>
      </c>
      <c r="B41" s="345" t="s">
        <v>245</v>
      </c>
      <c r="C41" s="345"/>
      <c r="D41" s="345"/>
      <c r="E41" s="169" t="s">
        <v>232</v>
      </c>
      <c r="F41" s="170">
        <v>0</v>
      </c>
      <c r="G41" s="170">
        <v>0</v>
      </c>
      <c r="H41" s="170">
        <v>0</v>
      </c>
      <c r="I41" s="170">
        <v>0</v>
      </c>
      <c r="J41" s="170">
        <v>0</v>
      </c>
      <c r="K41" s="170">
        <v>0</v>
      </c>
      <c r="L41" s="170">
        <v>0</v>
      </c>
      <c r="M41" s="170">
        <v>0</v>
      </c>
      <c r="N41" s="170">
        <v>0</v>
      </c>
      <c r="O41" s="170">
        <v>0</v>
      </c>
      <c r="P41" s="170">
        <v>0</v>
      </c>
    </row>
    <row r="42" spans="1:16" x14ac:dyDescent="0.2">
      <c r="A42" s="162">
        <v>6</v>
      </c>
      <c r="B42" s="345" t="s">
        <v>246</v>
      </c>
      <c r="C42" s="345"/>
      <c r="D42" s="345"/>
      <c r="E42" s="171" t="s">
        <v>247</v>
      </c>
      <c r="F42" s="170">
        <v>0</v>
      </c>
      <c r="G42" s="170">
        <v>0</v>
      </c>
      <c r="H42" s="170">
        <v>0</v>
      </c>
      <c r="I42" s="170">
        <v>0</v>
      </c>
      <c r="J42" s="170">
        <v>0</v>
      </c>
      <c r="K42" s="170">
        <v>0</v>
      </c>
      <c r="L42" s="170">
        <v>0</v>
      </c>
      <c r="M42" s="170">
        <v>0</v>
      </c>
      <c r="N42" s="170">
        <v>0</v>
      </c>
      <c r="O42" s="170">
        <v>0</v>
      </c>
      <c r="P42" s="170">
        <v>0</v>
      </c>
    </row>
    <row r="43" spans="1:16" x14ac:dyDescent="0.2">
      <c r="A43" s="162">
        <v>7</v>
      </c>
      <c r="B43" s="345" t="s">
        <v>248</v>
      </c>
      <c r="C43" s="345"/>
      <c r="D43" s="345"/>
      <c r="E43" s="171" t="s">
        <v>249</v>
      </c>
      <c r="F43" s="170">
        <v>0</v>
      </c>
      <c r="G43" s="170">
        <v>0</v>
      </c>
      <c r="H43" s="170">
        <v>0</v>
      </c>
      <c r="I43" s="170">
        <v>0</v>
      </c>
      <c r="J43" s="170">
        <v>0</v>
      </c>
      <c r="K43" s="170">
        <v>0</v>
      </c>
      <c r="L43" s="170">
        <v>0</v>
      </c>
      <c r="M43" s="170">
        <v>0</v>
      </c>
      <c r="N43" s="170">
        <v>0</v>
      </c>
      <c r="O43" s="170">
        <v>0</v>
      </c>
      <c r="P43" s="170">
        <v>0</v>
      </c>
    </row>
    <row r="44" spans="1:16" x14ac:dyDescent="0.2">
      <c r="A44" s="162">
        <v>8</v>
      </c>
      <c r="B44" s="345" t="s">
        <v>250</v>
      </c>
      <c r="C44" s="345"/>
      <c r="D44" s="345"/>
      <c r="E44" s="171" t="s">
        <v>251</v>
      </c>
      <c r="F44" s="170">
        <v>0</v>
      </c>
      <c r="G44" s="170">
        <v>0</v>
      </c>
      <c r="H44" s="170">
        <v>0</v>
      </c>
      <c r="I44" s="170">
        <v>0</v>
      </c>
      <c r="J44" s="170">
        <v>0</v>
      </c>
      <c r="K44" s="170">
        <v>0</v>
      </c>
      <c r="L44" s="170">
        <v>0</v>
      </c>
      <c r="M44" s="170">
        <v>0</v>
      </c>
      <c r="N44" s="170">
        <v>0</v>
      </c>
      <c r="O44" s="170">
        <v>0</v>
      </c>
      <c r="P44" s="170">
        <v>0</v>
      </c>
    </row>
    <row r="45" spans="1:16" x14ac:dyDescent="0.2">
      <c r="A45" s="162">
        <v>9</v>
      </c>
      <c r="B45" s="345" t="s">
        <v>252</v>
      </c>
      <c r="C45" s="345"/>
      <c r="D45" s="345"/>
      <c r="E45" s="171" t="s">
        <v>253</v>
      </c>
      <c r="F45" s="170">
        <v>0</v>
      </c>
      <c r="G45" s="170">
        <v>0</v>
      </c>
      <c r="H45" s="170">
        <v>0</v>
      </c>
      <c r="I45" s="170">
        <v>0</v>
      </c>
      <c r="J45" s="170">
        <v>0</v>
      </c>
      <c r="K45" s="170">
        <v>0</v>
      </c>
      <c r="L45" s="170">
        <v>0</v>
      </c>
      <c r="M45" s="170">
        <v>0</v>
      </c>
      <c r="N45" s="170">
        <v>0</v>
      </c>
      <c r="O45" s="170">
        <v>0</v>
      </c>
      <c r="P45" s="170">
        <v>0</v>
      </c>
    </row>
    <row r="46" spans="1:16" x14ac:dyDescent="0.2">
      <c r="A46" s="162">
        <v>10</v>
      </c>
      <c r="B46" s="345" t="s">
        <v>254</v>
      </c>
      <c r="C46" s="345"/>
      <c r="D46" s="345"/>
      <c r="E46" s="171" t="s">
        <v>46</v>
      </c>
      <c r="F46" s="170">
        <v>0</v>
      </c>
      <c r="G46" s="170">
        <v>0</v>
      </c>
      <c r="H46" s="170">
        <v>0</v>
      </c>
      <c r="I46" s="170">
        <v>0</v>
      </c>
      <c r="J46" s="170">
        <v>0</v>
      </c>
      <c r="K46" s="170">
        <v>0</v>
      </c>
      <c r="L46" s="170">
        <v>0</v>
      </c>
      <c r="M46" s="170">
        <v>0</v>
      </c>
      <c r="N46" s="170">
        <v>0</v>
      </c>
      <c r="O46" s="170">
        <v>0</v>
      </c>
      <c r="P46" s="170">
        <v>0</v>
      </c>
    </row>
    <row r="47" spans="1:16" x14ac:dyDescent="0.2">
      <c r="A47" s="162">
        <v>11</v>
      </c>
      <c r="B47" s="345" t="s">
        <v>255</v>
      </c>
      <c r="C47" s="345"/>
      <c r="D47" s="345"/>
      <c r="E47" s="171" t="s">
        <v>48</v>
      </c>
      <c r="F47" s="170">
        <v>0</v>
      </c>
      <c r="G47" s="170">
        <v>0</v>
      </c>
      <c r="H47" s="170">
        <v>0</v>
      </c>
      <c r="I47" s="170">
        <v>0</v>
      </c>
      <c r="J47" s="170">
        <v>0</v>
      </c>
      <c r="K47" s="170">
        <v>0</v>
      </c>
      <c r="L47" s="170">
        <v>0</v>
      </c>
      <c r="M47" s="170">
        <v>0</v>
      </c>
      <c r="N47" s="170">
        <v>0</v>
      </c>
      <c r="O47" s="170">
        <v>0</v>
      </c>
      <c r="P47" s="170">
        <v>0</v>
      </c>
    </row>
    <row r="48" spans="1:16" x14ac:dyDescent="0.2">
      <c r="A48" s="162">
        <v>12</v>
      </c>
      <c r="B48" s="345" t="s">
        <v>256</v>
      </c>
      <c r="C48" s="345"/>
      <c r="D48" s="345"/>
      <c r="E48" s="171" t="s">
        <v>50</v>
      </c>
      <c r="F48" s="170">
        <v>0</v>
      </c>
      <c r="G48" s="170">
        <v>0</v>
      </c>
      <c r="H48" s="170">
        <v>0</v>
      </c>
      <c r="I48" s="170">
        <v>0</v>
      </c>
      <c r="J48" s="170">
        <v>0</v>
      </c>
      <c r="K48" s="170">
        <v>0</v>
      </c>
      <c r="L48" s="170">
        <v>0</v>
      </c>
      <c r="M48" s="170">
        <v>0</v>
      </c>
      <c r="N48" s="170">
        <v>0</v>
      </c>
      <c r="O48" s="170">
        <v>0</v>
      </c>
      <c r="P48" s="170">
        <v>0</v>
      </c>
    </row>
    <row r="49" spans="1:16" x14ac:dyDescent="0.2">
      <c r="A49" s="162">
        <v>13</v>
      </c>
      <c r="B49" s="345" t="s">
        <v>257</v>
      </c>
      <c r="C49" s="345"/>
      <c r="D49" s="345"/>
      <c r="E49" s="171" t="s">
        <v>52</v>
      </c>
      <c r="F49" s="170">
        <v>0</v>
      </c>
      <c r="G49" s="170">
        <v>0</v>
      </c>
      <c r="H49" s="170">
        <v>0</v>
      </c>
      <c r="I49" s="170">
        <v>0</v>
      </c>
      <c r="J49" s="170">
        <v>0</v>
      </c>
      <c r="K49" s="170">
        <v>0</v>
      </c>
      <c r="L49" s="170">
        <v>0</v>
      </c>
      <c r="M49" s="170">
        <v>0</v>
      </c>
      <c r="N49" s="170">
        <v>0</v>
      </c>
      <c r="O49" s="170">
        <v>0</v>
      </c>
      <c r="P49" s="170">
        <v>0</v>
      </c>
    </row>
    <row r="50" spans="1:16" x14ac:dyDescent="0.2">
      <c r="A50" s="162">
        <v>14</v>
      </c>
      <c r="B50" s="345" t="s">
        <v>258</v>
      </c>
      <c r="C50" s="345"/>
      <c r="D50" s="345"/>
      <c r="E50" s="171" t="s">
        <v>54</v>
      </c>
      <c r="F50" s="170">
        <v>0</v>
      </c>
      <c r="G50" s="170">
        <v>0</v>
      </c>
      <c r="H50" s="170">
        <v>0</v>
      </c>
      <c r="I50" s="170">
        <v>0</v>
      </c>
      <c r="J50" s="170">
        <v>0</v>
      </c>
      <c r="K50" s="170">
        <v>0</v>
      </c>
      <c r="L50" s="170">
        <v>0</v>
      </c>
      <c r="M50" s="170">
        <v>0</v>
      </c>
      <c r="N50" s="170">
        <v>0</v>
      </c>
      <c r="O50" s="170">
        <v>0</v>
      </c>
      <c r="P50" s="170">
        <v>0</v>
      </c>
    </row>
    <row r="51" spans="1:16" x14ac:dyDescent="0.2">
      <c r="A51" s="162">
        <v>15</v>
      </c>
      <c r="B51" s="345" t="s">
        <v>259</v>
      </c>
      <c r="C51" s="345"/>
      <c r="D51" s="345"/>
      <c r="E51" s="171" t="s">
        <v>56</v>
      </c>
      <c r="F51" s="170">
        <v>0</v>
      </c>
      <c r="G51" s="170">
        <v>0</v>
      </c>
      <c r="H51" s="170">
        <v>0</v>
      </c>
      <c r="I51" s="170">
        <v>0</v>
      </c>
      <c r="J51" s="170">
        <v>0</v>
      </c>
      <c r="K51" s="170">
        <v>0</v>
      </c>
      <c r="L51" s="170">
        <v>0</v>
      </c>
      <c r="M51" s="170">
        <v>0</v>
      </c>
      <c r="N51" s="170">
        <v>0</v>
      </c>
      <c r="O51" s="170">
        <v>0</v>
      </c>
      <c r="P51" s="170">
        <v>0</v>
      </c>
    </row>
    <row r="52" spans="1:16" x14ac:dyDescent="0.2">
      <c r="A52" s="162">
        <v>16</v>
      </c>
      <c r="B52" s="348" t="s">
        <v>260</v>
      </c>
      <c r="C52" s="349"/>
      <c r="D52" s="350"/>
      <c r="E52" s="169" t="s">
        <v>203</v>
      </c>
      <c r="F52" s="170">
        <v>0</v>
      </c>
      <c r="G52" s="170">
        <v>0</v>
      </c>
      <c r="H52" s="170">
        <v>0</v>
      </c>
      <c r="I52" s="170">
        <v>0</v>
      </c>
      <c r="J52" s="170">
        <v>0</v>
      </c>
      <c r="K52" s="170">
        <v>0</v>
      </c>
      <c r="L52" s="170">
        <v>0</v>
      </c>
      <c r="M52" s="170">
        <v>0</v>
      </c>
      <c r="N52" s="170">
        <v>0</v>
      </c>
      <c r="O52" s="170">
        <v>0</v>
      </c>
      <c r="P52" s="170">
        <v>0</v>
      </c>
    </row>
    <row r="53" spans="1:16" x14ac:dyDescent="0.2">
      <c r="A53" s="351">
        <v>17</v>
      </c>
      <c r="B53" s="352" t="s">
        <v>261</v>
      </c>
      <c r="C53" s="353"/>
      <c r="D53" s="172" t="s">
        <v>262</v>
      </c>
      <c r="E53" s="171" t="s">
        <v>263</v>
      </c>
      <c r="F53" s="170">
        <v>0</v>
      </c>
      <c r="G53" s="170">
        <v>0</v>
      </c>
      <c r="H53" s="170">
        <v>0</v>
      </c>
      <c r="I53" s="170">
        <v>0</v>
      </c>
      <c r="J53" s="170">
        <v>0</v>
      </c>
      <c r="K53" s="170">
        <v>0</v>
      </c>
      <c r="L53" s="170">
        <v>0</v>
      </c>
      <c r="M53" s="170">
        <v>0</v>
      </c>
      <c r="N53" s="170">
        <v>0</v>
      </c>
      <c r="O53" s="170">
        <v>0</v>
      </c>
      <c r="P53" s="170">
        <v>0</v>
      </c>
    </row>
    <row r="54" spans="1:16" x14ac:dyDescent="0.2">
      <c r="A54" s="351"/>
      <c r="B54" s="354"/>
      <c r="C54" s="355"/>
      <c r="D54" s="172" t="s">
        <v>264</v>
      </c>
      <c r="E54" s="171" t="s">
        <v>265</v>
      </c>
      <c r="F54" s="170">
        <v>0</v>
      </c>
      <c r="G54" s="170">
        <v>0</v>
      </c>
      <c r="H54" s="170">
        <v>0</v>
      </c>
      <c r="I54" s="170">
        <v>0</v>
      </c>
      <c r="J54" s="170">
        <v>0</v>
      </c>
      <c r="K54" s="170">
        <v>0</v>
      </c>
      <c r="L54" s="170">
        <v>0</v>
      </c>
      <c r="M54" s="170">
        <v>0</v>
      </c>
      <c r="N54" s="170">
        <v>0</v>
      </c>
      <c r="O54" s="170">
        <v>0</v>
      </c>
      <c r="P54" s="170">
        <v>0</v>
      </c>
    </row>
    <row r="55" spans="1:16" x14ac:dyDescent="0.2">
      <c r="A55" s="351"/>
      <c r="B55" s="354"/>
      <c r="C55" s="355"/>
      <c r="D55" s="172" t="s">
        <v>266</v>
      </c>
      <c r="E55" s="171" t="s">
        <v>267</v>
      </c>
      <c r="F55" s="170">
        <v>0</v>
      </c>
      <c r="G55" s="170">
        <v>0</v>
      </c>
      <c r="H55" s="170">
        <v>0</v>
      </c>
      <c r="I55" s="170">
        <v>0</v>
      </c>
      <c r="J55" s="170">
        <v>0</v>
      </c>
      <c r="K55" s="170">
        <v>0</v>
      </c>
      <c r="L55" s="170">
        <v>0</v>
      </c>
      <c r="M55" s="170">
        <v>0</v>
      </c>
      <c r="N55" s="170">
        <v>0</v>
      </c>
      <c r="O55" s="170">
        <v>0</v>
      </c>
      <c r="P55" s="170">
        <v>0</v>
      </c>
    </row>
    <row r="56" spans="1:16" x14ac:dyDescent="0.2">
      <c r="A56" s="351"/>
      <c r="B56" s="356"/>
      <c r="C56" s="357"/>
      <c r="D56" s="172" t="s">
        <v>268</v>
      </c>
      <c r="E56" s="171" t="s">
        <v>269</v>
      </c>
      <c r="F56" s="170">
        <v>0</v>
      </c>
      <c r="G56" s="170">
        <v>0</v>
      </c>
      <c r="H56" s="170">
        <v>0</v>
      </c>
      <c r="I56" s="170">
        <v>0</v>
      </c>
      <c r="J56" s="170">
        <v>0</v>
      </c>
      <c r="K56" s="170">
        <v>0</v>
      </c>
      <c r="L56" s="170">
        <v>0</v>
      </c>
      <c r="M56" s="170">
        <v>0</v>
      </c>
      <c r="N56" s="170">
        <v>0</v>
      </c>
      <c r="O56" s="170">
        <v>0</v>
      </c>
      <c r="P56" s="170">
        <v>0</v>
      </c>
    </row>
    <row r="57" spans="1:16" x14ac:dyDescent="0.2">
      <c r="A57" s="351">
        <v>18</v>
      </c>
      <c r="B57" s="358" t="s">
        <v>270</v>
      </c>
      <c r="C57" s="361" t="s">
        <v>271</v>
      </c>
      <c r="D57" s="362"/>
      <c r="E57" s="169" t="s">
        <v>272</v>
      </c>
      <c r="F57" s="170">
        <v>0</v>
      </c>
      <c r="G57" s="170">
        <v>0</v>
      </c>
      <c r="H57" s="170">
        <v>0</v>
      </c>
      <c r="I57" s="170">
        <v>0</v>
      </c>
      <c r="J57" s="170">
        <v>0</v>
      </c>
      <c r="K57" s="170">
        <v>0</v>
      </c>
      <c r="L57" s="170">
        <v>0</v>
      </c>
      <c r="M57" s="170">
        <v>0</v>
      </c>
      <c r="N57" s="170">
        <v>0</v>
      </c>
      <c r="O57" s="170">
        <v>0</v>
      </c>
      <c r="P57" s="170">
        <v>0</v>
      </c>
    </row>
    <row r="58" spans="1:16" x14ac:dyDescent="0.2">
      <c r="A58" s="351"/>
      <c r="B58" s="359"/>
      <c r="C58" s="361" t="s">
        <v>273</v>
      </c>
      <c r="D58" s="362"/>
      <c r="E58" s="169" t="s">
        <v>274</v>
      </c>
      <c r="F58" s="170">
        <v>0</v>
      </c>
      <c r="G58" s="170">
        <v>0</v>
      </c>
      <c r="H58" s="170">
        <v>0</v>
      </c>
      <c r="I58" s="170">
        <v>0</v>
      </c>
      <c r="J58" s="170">
        <v>0</v>
      </c>
      <c r="K58" s="170">
        <v>0</v>
      </c>
      <c r="L58" s="170">
        <v>0</v>
      </c>
      <c r="M58" s="170">
        <v>0</v>
      </c>
      <c r="N58" s="170">
        <v>0</v>
      </c>
      <c r="O58" s="170">
        <v>0</v>
      </c>
      <c r="P58" s="170">
        <v>0</v>
      </c>
    </row>
    <row r="59" spans="1:16" x14ac:dyDescent="0.2">
      <c r="A59" s="351"/>
      <c r="B59" s="359"/>
      <c r="C59" s="361" t="s">
        <v>275</v>
      </c>
      <c r="D59" s="362"/>
      <c r="E59" s="169" t="s">
        <v>276</v>
      </c>
      <c r="F59" s="170">
        <v>0</v>
      </c>
      <c r="G59" s="170">
        <v>0</v>
      </c>
      <c r="H59" s="170">
        <v>0</v>
      </c>
      <c r="I59" s="170">
        <v>0</v>
      </c>
      <c r="J59" s="170">
        <v>0</v>
      </c>
      <c r="K59" s="170">
        <v>0</v>
      </c>
      <c r="L59" s="170">
        <v>0</v>
      </c>
      <c r="M59" s="170">
        <v>0</v>
      </c>
      <c r="N59" s="170">
        <v>0</v>
      </c>
      <c r="O59" s="170">
        <v>0</v>
      </c>
      <c r="P59" s="170">
        <v>0</v>
      </c>
    </row>
    <row r="60" spans="1:16" x14ac:dyDescent="0.2">
      <c r="A60" s="351"/>
      <c r="B60" s="360"/>
      <c r="C60" s="361" t="s">
        <v>277</v>
      </c>
      <c r="D60" s="362"/>
      <c r="E60" s="169" t="s">
        <v>278</v>
      </c>
      <c r="F60" s="170">
        <v>0</v>
      </c>
      <c r="G60" s="170">
        <v>0</v>
      </c>
      <c r="H60" s="170">
        <v>0</v>
      </c>
      <c r="I60" s="170">
        <v>0</v>
      </c>
      <c r="J60" s="170">
        <v>0</v>
      </c>
      <c r="K60" s="170">
        <v>0</v>
      </c>
      <c r="L60" s="170">
        <v>0</v>
      </c>
      <c r="M60" s="170">
        <v>0</v>
      </c>
      <c r="N60" s="170">
        <v>0</v>
      </c>
      <c r="O60" s="170">
        <v>0</v>
      </c>
      <c r="P60" s="170">
        <v>0</v>
      </c>
    </row>
  </sheetData>
  <mergeCells count="61">
    <mergeCell ref="C60:D60"/>
    <mergeCell ref="B50:D50"/>
    <mergeCell ref="B51:D51"/>
    <mergeCell ref="B52:D52"/>
    <mergeCell ref="A53:A56"/>
    <mergeCell ref="B53:C56"/>
    <mergeCell ref="A57:A60"/>
    <mergeCell ref="B57:B60"/>
    <mergeCell ref="C57:D57"/>
    <mergeCell ref="C58:D58"/>
    <mergeCell ref="C59:D59"/>
    <mergeCell ref="F33:P33"/>
    <mergeCell ref="A34:A35"/>
    <mergeCell ref="B34:D35"/>
    <mergeCell ref="F34:P34"/>
    <mergeCell ref="B49:D49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37:D37"/>
    <mergeCell ref="A28:A31"/>
    <mergeCell ref="B28:B31"/>
    <mergeCell ref="C28:D28"/>
    <mergeCell ref="C29:D29"/>
    <mergeCell ref="C30:D30"/>
    <mergeCell ref="C31:D31"/>
    <mergeCell ref="A33:E33"/>
    <mergeCell ref="B20:D20"/>
    <mergeCell ref="B21:D21"/>
    <mergeCell ref="B22:D22"/>
    <mergeCell ref="B23:D23"/>
    <mergeCell ref="A24:A27"/>
    <mergeCell ref="B24:C27"/>
    <mergeCell ref="B19:D19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A5:A6"/>
    <mergeCell ref="B5:D6"/>
    <mergeCell ref="F5:P5"/>
    <mergeCell ref="A1:P1"/>
    <mergeCell ref="A2:P2"/>
    <mergeCell ref="A3:P3"/>
    <mergeCell ref="A4:E4"/>
    <mergeCell ref="F4:P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opLeftCell="A2" workbookViewId="0">
      <selection activeCell="A3" sqref="A3:K3"/>
    </sheetView>
  </sheetViews>
  <sheetFormatPr defaultRowHeight="12.75" x14ac:dyDescent="0.2"/>
  <cols>
    <col min="1" max="1" width="4.42578125" style="158" customWidth="1"/>
    <col min="2" max="2" width="18.5703125" style="158" customWidth="1"/>
    <col min="3" max="3" width="12.7109375" style="158" customWidth="1"/>
    <col min="4" max="4" width="17.28515625" style="158" customWidth="1"/>
    <col min="5" max="5" width="6.7109375" style="168" hidden="1" customWidth="1"/>
    <col min="6" max="11" width="10.140625" style="158" customWidth="1"/>
    <col min="12" max="16384" width="9.140625" style="158"/>
  </cols>
  <sheetData>
    <row r="1" spans="1:11" x14ac:dyDescent="0.2">
      <c r="A1" s="330" t="s">
        <v>221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</row>
    <row r="2" spans="1:11" x14ac:dyDescent="0.2">
      <c r="A2" s="330" t="s">
        <v>280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</row>
    <row r="3" spans="1:11" s="159" customFormat="1" x14ac:dyDescent="0.2">
      <c r="A3" s="331" t="s">
        <v>281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</row>
    <row r="4" spans="1:11" x14ac:dyDescent="0.2">
      <c r="A4" s="332"/>
      <c r="B4" s="332"/>
      <c r="C4" s="332"/>
      <c r="D4" s="332"/>
      <c r="E4" s="332"/>
      <c r="F4" s="344" t="s">
        <v>282</v>
      </c>
      <c r="G4" s="344"/>
      <c r="H4" s="344"/>
      <c r="I4" s="344"/>
      <c r="J4" s="344"/>
      <c r="K4" s="344"/>
    </row>
    <row r="5" spans="1:11" ht="15" customHeight="1" x14ac:dyDescent="0.2">
      <c r="A5" s="333" t="s">
        <v>239</v>
      </c>
      <c r="B5" s="335"/>
      <c r="C5" s="336"/>
      <c r="D5" s="337"/>
      <c r="E5" s="160"/>
      <c r="F5" s="341" t="s">
        <v>240</v>
      </c>
      <c r="G5" s="342"/>
      <c r="H5" s="342"/>
      <c r="I5" s="342"/>
      <c r="J5" s="342"/>
      <c r="K5" s="343"/>
    </row>
    <row r="6" spans="1:11" x14ac:dyDescent="0.2">
      <c r="A6" s="334"/>
      <c r="B6" s="338"/>
      <c r="C6" s="339"/>
      <c r="D6" s="340"/>
      <c r="E6" s="161"/>
      <c r="F6" s="162" t="s">
        <v>283</v>
      </c>
      <c r="G6" s="162" t="s">
        <v>284</v>
      </c>
      <c r="H6" s="162" t="s">
        <v>285</v>
      </c>
      <c r="I6" s="162" t="s">
        <v>286</v>
      </c>
      <c r="J6" s="162" t="s">
        <v>287</v>
      </c>
      <c r="K6" s="162" t="s">
        <v>288</v>
      </c>
    </row>
    <row r="7" spans="1:11" s="168" customFormat="1" hidden="1" x14ac:dyDescent="0.2">
      <c r="A7" s="163"/>
      <c r="B7" s="164"/>
      <c r="C7" s="165"/>
      <c r="D7" s="166"/>
      <c r="E7" s="161"/>
      <c r="F7" s="167">
        <v>18</v>
      </c>
      <c r="G7" s="167">
        <v>20</v>
      </c>
      <c r="H7" s="167">
        <v>25</v>
      </c>
      <c r="I7" s="167">
        <v>30</v>
      </c>
      <c r="J7" s="167">
        <v>35</v>
      </c>
      <c r="K7" s="167">
        <v>40</v>
      </c>
    </row>
    <row r="8" spans="1:11" x14ac:dyDescent="0.2">
      <c r="A8" s="162">
        <v>1</v>
      </c>
      <c r="B8" s="346" t="s">
        <v>241</v>
      </c>
      <c r="C8" s="346"/>
      <c r="D8" s="346"/>
      <c r="E8" s="169">
        <v>1</v>
      </c>
      <c r="F8" s="170">
        <f t="shared" ref="F8:K8" si="0">F9+F10</f>
        <v>174</v>
      </c>
      <c r="G8" s="170">
        <f t="shared" si="0"/>
        <v>133</v>
      </c>
      <c r="H8" s="170">
        <f t="shared" si="0"/>
        <v>127</v>
      </c>
      <c r="I8" s="170">
        <f t="shared" si="0"/>
        <v>170</v>
      </c>
      <c r="J8" s="170">
        <f t="shared" si="0"/>
        <v>170</v>
      </c>
      <c r="K8" s="170">
        <f t="shared" si="0"/>
        <v>194</v>
      </c>
    </row>
    <row r="9" spans="1:11" x14ac:dyDescent="0.2">
      <c r="A9" s="162">
        <v>2</v>
      </c>
      <c r="B9" s="347" t="s">
        <v>242</v>
      </c>
      <c r="C9" s="347"/>
      <c r="D9" s="347"/>
      <c r="E9" s="169" t="s">
        <v>85</v>
      </c>
      <c r="F9" s="170">
        <v>38</v>
      </c>
      <c r="G9" s="170">
        <v>21</v>
      </c>
      <c r="H9" s="170">
        <v>16</v>
      </c>
      <c r="I9" s="170">
        <v>25</v>
      </c>
      <c r="J9" s="170">
        <v>7</v>
      </c>
      <c r="K9" s="170">
        <v>10</v>
      </c>
    </row>
    <row r="10" spans="1:11" x14ac:dyDescent="0.2">
      <c r="A10" s="162">
        <v>3</v>
      </c>
      <c r="B10" s="347" t="s">
        <v>243</v>
      </c>
      <c r="C10" s="347"/>
      <c r="D10" s="347"/>
      <c r="E10" s="169" t="s">
        <v>230</v>
      </c>
      <c r="F10" s="170">
        <f t="shared" ref="F10:K10" si="1">SUM(F24:F27)</f>
        <v>136</v>
      </c>
      <c r="G10" s="170">
        <f t="shared" si="1"/>
        <v>112</v>
      </c>
      <c r="H10" s="170">
        <f t="shared" si="1"/>
        <v>111</v>
      </c>
      <c r="I10" s="170">
        <f t="shared" si="1"/>
        <v>145</v>
      </c>
      <c r="J10" s="170">
        <f t="shared" si="1"/>
        <v>163</v>
      </c>
      <c r="K10" s="170">
        <f t="shared" si="1"/>
        <v>184</v>
      </c>
    </row>
    <row r="11" spans="1:11" ht="27" customHeight="1" x14ac:dyDescent="0.2">
      <c r="A11" s="162">
        <v>4</v>
      </c>
      <c r="B11" s="345" t="s">
        <v>244</v>
      </c>
      <c r="C11" s="345"/>
      <c r="D11" s="345"/>
      <c r="E11" s="169" t="s">
        <v>231</v>
      </c>
      <c r="F11" s="170">
        <v>21</v>
      </c>
      <c r="G11" s="170">
        <v>25</v>
      </c>
      <c r="H11" s="170">
        <v>32</v>
      </c>
      <c r="I11" s="170">
        <v>47</v>
      </c>
      <c r="J11" s="170">
        <v>37</v>
      </c>
      <c r="K11" s="170">
        <v>48</v>
      </c>
    </row>
    <row r="12" spans="1:11" x14ac:dyDescent="0.2">
      <c r="A12" s="162">
        <v>5</v>
      </c>
      <c r="B12" s="345" t="s">
        <v>245</v>
      </c>
      <c r="C12" s="345"/>
      <c r="D12" s="345"/>
      <c r="E12" s="169" t="s">
        <v>232</v>
      </c>
      <c r="F12" s="170">
        <v>3</v>
      </c>
      <c r="G12" s="170">
        <v>2</v>
      </c>
      <c r="H12" s="170">
        <v>2</v>
      </c>
      <c r="I12" s="170">
        <v>1</v>
      </c>
      <c r="J12" s="170">
        <v>1</v>
      </c>
      <c r="K12" s="170">
        <v>4</v>
      </c>
    </row>
    <row r="13" spans="1:11" x14ac:dyDescent="0.2">
      <c r="A13" s="162">
        <v>6</v>
      </c>
      <c r="B13" s="345" t="s">
        <v>246</v>
      </c>
      <c r="C13" s="345"/>
      <c r="D13" s="345"/>
      <c r="E13" s="171" t="s">
        <v>247</v>
      </c>
      <c r="F13" s="170">
        <v>44</v>
      </c>
      <c r="G13" s="170">
        <v>36</v>
      </c>
      <c r="H13" s="170">
        <v>36</v>
      </c>
      <c r="I13" s="170">
        <v>48</v>
      </c>
      <c r="J13" s="170">
        <v>50</v>
      </c>
      <c r="K13" s="170">
        <v>57</v>
      </c>
    </row>
    <row r="14" spans="1:11" x14ac:dyDescent="0.2">
      <c r="A14" s="162">
        <v>7</v>
      </c>
      <c r="B14" s="345" t="s">
        <v>248</v>
      </c>
      <c r="C14" s="345"/>
      <c r="D14" s="345"/>
      <c r="E14" s="171" t="s">
        <v>249</v>
      </c>
      <c r="F14" s="170">
        <v>5</v>
      </c>
      <c r="G14" s="170">
        <v>1</v>
      </c>
      <c r="H14" s="170">
        <v>3</v>
      </c>
      <c r="I14" s="170">
        <v>8</v>
      </c>
      <c r="J14" s="170">
        <v>9</v>
      </c>
      <c r="K14" s="170">
        <v>13</v>
      </c>
    </row>
    <row r="15" spans="1:11" x14ac:dyDescent="0.2">
      <c r="A15" s="162">
        <v>8</v>
      </c>
      <c r="B15" s="345" t="s">
        <v>250</v>
      </c>
      <c r="C15" s="345"/>
      <c r="D15" s="345"/>
      <c r="E15" s="171" t="s">
        <v>251</v>
      </c>
      <c r="F15" s="170">
        <v>4</v>
      </c>
      <c r="G15" s="170">
        <v>2</v>
      </c>
      <c r="H15" s="170">
        <v>9</v>
      </c>
      <c r="I15" s="170">
        <v>19</v>
      </c>
      <c r="J15" s="170">
        <v>22</v>
      </c>
      <c r="K15" s="170">
        <v>33</v>
      </c>
    </row>
    <row r="16" spans="1:11" x14ac:dyDescent="0.2">
      <c r="A16" s="162">
        <v>9</v>
      </c>
      <c r="B16" s="345" t="s">
        <v>252</v>
      </c>
      <c r="C16" s="345"/>
      <c r="D16" s="345"/>
      <c r="E16" s="171" t="s">
        <v>253</v>
      </c>
      <c r="F16" s="170">
        <v>8</v>
      </c>
      <c r="G16" s="170">
        <v>2</v>
      </c>
      <c r="H16" s="170">
        <v>3</v>
      </c>
      <c r="I16" s="170">
        <v>3</v>
      </c>
      <c r="J16" s="170">
        <v>11</v>
      </c>
      <c r="K16" s="170">
        <v>8</v>
      </c>
    </row>
    <row r="17" spans="1:11" x14ac:dyDescent="0.2">
      <c r="A17" s="162">
        <v>10</v>
      </c>
      <c r="B17" s="345" t="s">
        <v>254</v>
      </c>
      <c r="C17" s="345"/>
      <c r="D17" s="345"/>
      <c r="E17" s="171" t="s">
        <v>46</v>
      </c>
      <c r="F17" s="170">
        <v>17</v>
      </c>
      <c r="G17" s="170">
        <v>19</v>
      </c>
      <c r="H17" s="170">
        <v>37</v>
      </c>
      <c r="I17" s="170">
        <v>48</v>
      </c>
      <c r="J17" s="170">
        <v>55</v>
      </c>
      <c r="K17" s="170">
        <v>46</v>
      </c>
    </row>
    <row r="18" spans="1:11" x14ac:dyDescent="0.2">
      <c r="A18" s="162">
        <v>11</v>
      </c>
      <c r="B18" s="345" t="s">
        <v>255</v>
      </c>
      <c r="C18" s="345"/>
      <c r="D18" s="345"/>
      <c r="E18" s="171" t="s">
        <v>48</v>
      </c>
      <c r="F18" s="170">
        <v>9</v>
      </c>
      <c r="G18" s="170">
        <v>12</v>
      </c>
      <c r="H18" s="170">
        <v>18</v>
      </c>
      <c r="I18" s="170">
        <v>30</v>
      </c>
      <c r="J18" s="170">
        <v>34</v>
      </c>
      <c r="K18" s="170">
        <v>46</v>
      </c>
    </row>
    <row r="19" spans="1:11" x14ac:dyDescent="0.2">
      <c r="A19" s="162">
        <v>12</v>
      </c>
      <c r="B19" s="345" t="s">
        <v>256</v>
      </c>
      <c r="C19" s="345"/>
      <c r="D19" s="345"/>
      <c r="E19" s="171" t="s">
        <v>50</v>
      </c>
      <c r="F19" s="170">
        <v>12</v>
      </c>
      <c r="G19" s="170">
        <v>5</v>
      </c>
      <c r="H19" s="170">
        <v>3</v>
      </c>
      <c r="I19" s="170">
        <v>2</v>
      </c>
      <c r="J19" s="170">
        <v>0</v>
      </c>
      <c r="K19" s="170">
        <v>0</v>
      </c>
    </row>
    <row r="20" spans="1:11" x14ac:dyDescent="0.2">
      <c r="A20" s="162">
        <v>13</v>
      </c>
      <c r="B20" s="345" t="s">
        <v>257</v>
      </c>
      <c r="C20" s="345"/>
      <c r="D20" s="345"/>
      <c r="E20" s="171" t="s">
        <v>52</v>
      </c>
      <c r="F20" s="170">
        <v>34</v>
      </c>
      <c r="G20" s="170">
        <v>29</v>
      </c>
      <c r="H20" s="170">
        <v>27</v>
      </c>
      <c r="I20" s="170">
        <v>44</v>
      </c>
      <c r="J20" s="170">
        <v>65</v>
      </c>
      <c r="K20" s="170">
        <v>65</v>
      </c>
    </row>
    <row r="21" spans="1:11" x14ac:dyDescent="0.2">
      <c r="A21" s="162">
        <v>14</v>
      </c>
      <c r="B21" s="345" t="s">
        <v>258</v>
      </c>
      <c r="C21" s="345"/>
      <c r="D21" s="345"/>
      <c r="E21" s="171" t="s">
        <v>54</v>
      </c>
      <c r="F21" s="170">
        <v>16</v>
      </c>
      <c r="G21" s="170">
        <v>24</v>
      </c>
      <c r="H21" s="170">
        <v>22</v>
      </c>
      <c r="I21" s="170">
        <v>36</v>
      </c>
      <c r="J21" s="170">
        <v>49</v>
      </c>
      <c r="K21" s="170">
        <v>53</v>
      </c>
    </row>
    <row r="22" spans="1:11" x14ac:dyDescent="0.2">
      <c r="A22" s="162">
        <v>15</v>
      </c>
      <c r="B22" s="345" t="s">
        <v>259</v>
      </c>
      <c r="C22" s="345"/>
      <c r="D22" s="345"/>
      <c r="E22" s="171" t="s">
        <v>56</v>
      </c>
      <c r="F22" s="170">
        <v>63</v>
      </c>
      <c r="G22" s="170">
        <v>43</v>
      </c>
      <c r="H22" s="170">
        <v>57</v>
      </c>
      <c r="I22" s="170">
        <v>72</v>
      </c>
      <c r="J22" s="170">
        <v>72</v>
      </c>
      <c r="K22" s="170">
        <v>95</v>
      </c>
    </row>
    <row r="23" spans="1:11" x14ac:dyDescent="0.2">
      <c r="A23" s="162">
        <v>16</v>
      </c>
      <c r="B23" s="348" t="s">
        <v>260</v>
      </c>
      <c r="C23" s="349"/>
      <c r="D23" s="350"/>
      <c r="E23" s="169" t="s">
        <v>203</v>
      </c>
      <c r="F23" s="170">
        <v>33</v>
      </c>
      <c r="G23" s="170">
        <v>22</v>
      </c>
      <c r="H23" s="170">
        <v>29</v>
      </c>
      <c r="I23" s="170">
        <v>39</v>
      </c>
      <c r="J23" s="170">
        <v>38</v>
      </c>
      <c r="K23" s="170">
        <v>45</v>
      </c>
    </row>
    <row r="24" spans="1:11" x14ac:dyDescent="0.2">
      <c r="A24" s="351">
        <v>17</v>
      </c>
      <c r="B24" s="352" t="s">
        <v>261</v>
      </c>
      <c r="C24" s="353"/>
      <c r="D24" s="172" t="s">
        <v>262</v>
      </c>
      <c r="E24" s="171" t="s">
        <v>263</v>
      </c>
      <c r="F24" s="170">
        <v>72</v>
      </c>
      <c r="G24" s="170">
        <v>46</v>
      </c>
      <c r="H24" s="170">
        <v>31</v>
      </c>
      <c r="I24" s="170">
        <v>35</v>
      </c>
      <c r="J24" s="170">
        <v>52</v>
      </c>
      <c r="K24" s="170">
        <v>35</v>
      </c>
    </row>
    <row r="25" spans="1:11" x14ac:dyDescent="0.2">
      <c r="A25" s="351"/>
      <c r="B25" s="354"/>
      <c r="C25" s="355"/>
      <c r="D25" s="172" t="s">
        <v>264</v>
      </c>
      <c r="E25" s="171" t="s">
        <v>265</v>
      </c>
      <c r="F25" s="170">
        <v>36</v>
      </c>
      <c r="G25" s="170">
        <v>40</v>
      </c>
      <c r="H25" s="170">
        <v>26</v>
      </c>
      <c r="I25" s="170">
        <v>27</v>
      </c>
      <c r="J25" s="170">
        <v>35</v>
      </c>
      <c r="K25" s="170">
        <v>57</v>
      </c>
    </row>
    <row r="26" spans="1:11" x14ac:dyDescent="0.2">
      <c r="A26" s="351"/>
      <c r="B26" s="354"/>
      <c r="C26" s="355"/>
      <c r="D26" s="172" t="s">
        <v>266</v>
      </c>
      <c r="E26" s="171" t="s">
        <v>267</v>
      </c>
      <c r="F26" s="170">
        <v>16</v>
      </c>
      <c r="G26" s="170">
        <v>13</v>
      </c>
      <c r="H26" s="170">
        <v>14</v>
      </c>
      <c r="I26" s="170">
        <v>30</v>
      </c>
      <c r="J26" s="170">
        <v>35</v>
      </c>
      <c r="K26" s="170">
        <v>32</v>
      </c>
    </row>
    <row r="27" spans="1:11" x14ac:dyDescent="0.2">
      <c r="A27" s="351"/>
      <c r="B27" s="356"/>
      <c r="C27" s="357"/>
      <c r="D27" s="172" t="s">
        <v>268</v>
      </c>
      <c r="E27" s="171" t="s">
        <v>269</v>
      </c>
      <c r="F27" s="170">
        <v>12</v>
      </c>
      <c r="G27" s="170">
        <v>13</v>
      </c>
      <c r="H27" s="170">
        <v>40</v>
      </c>
      <c r="I27" s="170">
        <v>53</v>
      </c>
      <c r="J27" s="170">
        <v>41</v>
      </c>
      <c r="K27" s="170">
        <v>60</v>
      </c>
    </row>
    <row r="28" spans="1:11" x14ac:dyDescent="0.2">
      <c r="A28" s="351">
        <v>18</v>
      </c>
      <c r="B28" s="358" t="s">
        <v>270</v>
      </c>
      <c r="C28" s="361" t="s">
        <v>271</v>
      </c>
      <c r="D28" s="362"/>
      <c r="E28" s="169" t="s">
        <v>272</v>
      </c>
      <c r="F28" s="170">
        <v>11</v>
      </c>
      <c r="G28" s="170">
        <v>25</v>
      </c>
      <c r="H28" s="170">
        <v>40</v>
      </c>
      <c r="I28" s="170">
        <v>59</v>
      </c>
      <c r="J28" s="170">
        <v>68</v>
      </c>
      <c r="K28" s="170">
        <v>62</v>
      </c>
    </row>
    <row r="29" spans="1:11" x14ac:dyDescent="0.2">
      <c r="A29" s="351"/>
      <c r="B29" s="359"/>
      <c r="C29" s="361" t="s">
        <v>273</v>
      </c>
      <c r="D29" s="362"/>
      <c r="E29" s="169" t="s">
        <v>274</v>
      </c>
      <c r="F29" s="170">
        <v>8</v>
      </c>
      <c r="G29" s="170">
        <v>20</v>
      </c>
      <c r="H29" s="170">
        <v>24</v>
      </c>
      <c r="I29" s="170">
        <v>31</v>
      </c>
      <c r="J29" s="170">
        <v>45</v>
      </c>
      <c r="K29" s="170">
        <v>41</v>
      </c>
    </row>
    <row r="30" spans="1:11" x14ac:dyDescent="0.2">
      <c r="A30" s="351"/>
      <c r="B30" s="359"/>
      <c r="C30" s="361" t="s">
        <v>275</v>
      </c>
      <c r="D30" s="362"/>
      <c r="E30" s="169" t="s">
        <v>276</v>
      </c>
      <c r="F30" s="170">
        <v>4</v>
      </c>
      <c r="G30" s="170">
        <v>16</v>
      </c>
      <c r="H30" s="170">
        <v>18</v>
      </c>
      <c r="I30" s="170">
        <v>18</v>
      </c>
      <c r="J30" s="170">
        <v>35</v>
      </c>
      <c r="K30" s="170">
        <v>30</v>
      </c>
    </row>
    <row r="31" spans="1:11" x14ac:dyDescent="0.2">
      <c r="A31" s="351"/>
      <c r="B31" s="360"/>
      <c r="C31" s="361" t="s">
        <v>277</v>
      </c>
      <c r="D31" s="362"/>
      <c r="E31" s="169" t="s">
        <v>278</v>
      </c>
      <c r="F31" s="170">
        <v>6</v>
      </c>
      <c r="G31" s="170">
        <v>21</v>
      </c>
      <c r="H31" s="170">
        <v>22</v>
      </c>
      <c r="I31" s="170">
        <v>26</v>
      </c>
      <c r="J31" s="170">
        <v>38</v>
      </c>
      <c r="K31" s="170">
        <v>31</v>
      </c>
    </row>
    <row r="32" spans="1:11" ht="30" customHeight="1" x14ac:dyDescent="0.2"/>
    <row r="33" spans="1:11" x14ac:dyDescent="0.2">
      <c r="A33" s="332"/>
      <c r="B33" s="332"/>
      <c r="C33" s="332"/>
      <c r="D33" s="332"/>
      <c r="E33" s="332"/>
      <c r="F33" s="344" t="s">
        <v>289</v>
      </c>
      <c r="G33" s="344"/>
      <c r="H33" s="344"/>
      <c r="I33" s="344"/>
      <c r="J33" s="344"/>
      <c r="K33" s="344"/>
    </row>
    <row r="34" spans="1:11" ht="15" customHeight="1" x14ac:dyDescent="0.2">
      <c r="A34" s="333" t="s">
        <v>239</v>
      </c>
      <c r="B34" s="335"/>
      <c r="C34" s="336"/>
      <c r="D34" s="337"/>
      <c r="E34" s="160"/>
      <c r="F34" s="341" t="s">
        <v>240</v>
      </c>
      <c r="G34" s="342"/>
      <c r="H34" s="342"/>
      <c r="I34" s="342"/>
      <c r="J34" s="342"/>
      <c r="K34" s="343"/>
    </row>
    <row r="35" spans="1:11" x14ac:dyDescent="0.2">
      <c r="A35" s="334"/>
      <c r="B35" s="338"/>
      <c r="C35" s="339"/>
      <c r="D35" s="340"/>
      <c r="E35" s="161"/>
      <c r="F35" s="162" t="s">
        <v>283</v>
      </c>
      <c r="G35" s="162" t="s">
        <v>284</v>
      </c>
      <c r="H35" s="162" t="s">
        <v>285</v>
      </c>
      <c r="I35" s="162" t="s">
        <v>286</v>
      </c>
      <c r="J35" s="162" t="s">
        <v>287</v>
      </c>
      <c r="K35" s="162" t="s">
        <v>288</v>
      </c>
    </row>
    <row r="36" spans="1:11" s="168" customFormat="1" hidden="1" x14ac:dyDescent="0.2">
      <c r="A36" s="163"/>
      <c r="B36" s="164"/>
      <c r="C36" s="165"/>
      <c r="D36" s="166"/>
      <c r="E36" s="161"/>
      <c r="F36" s="167">
        <v>18</v>
      </c>
      <c r="G36" s="167">
        <v>20</v>
      </c>
      <c r="H36" s="167">
        <v>25</v>
      </c>
      <c r="I36" s="167">
        <v>30</v>
      </c>
      <c r="J36" s="167">
        <v>35</v>
      </c>
      <c r="K36" s="167">
        <v>40</v>
      </c>
    </row>
    <row r="37" spans="1:11" x14ac:dyDescent="0.2">
      <c r="A37" s="162">
        <v>1</v>
      </c>
      <c r="B37" s="346" t="s">
        <v>241</v>
      </c>
      <c r="C37" s="346"/>
      <c r="D37" s="346"/>
      <c r="E37" s="169">
        <v>1</v>
      </c>
      <c r="F37" s="170">
        <f t="shared" ref="F37:K37" si="2">F38+F39</f>
        <v>194</v>
      </c>
      <c r="G37" s="170">
        <f t="shared" si="2"/>
        <v>431</v>
      </c>
      <c r="H37" s="170">
        <f t="shared" si="2"/>
        <v>541</v>
      </c>
      <c r="I37" s="170">
        <f t="shared" si="2"/>
        <v>841</v>
      </c>
      <c r="J37" s="170">
        <f t="shared" si="2"/>
        <v>998</v>
      </c>
      <c r="K37" s="170">
        <f t="shared" si="2"/>
        <v>1144</v>
      </c>
    </row>
    <row r="38" spans="1:11" x14ac:dyDescent="0.2">
      <c r="A38" s="162">
        <v>2</v>
      </c>
      <c r="B38" s="347" t="s">
        <v>242</v>
      </c>
      <c r="C38" s="347"/>
      <c r="D38" s="347"/>
      <c r="E38" s="169" t="s">
        <v>85</v>
      </c>
      <c r="F38" s="170">
        <v>52</v>
      </c>
      <c r="G38" s="170">
        <v>101</v>
      </c>
      <c r="H38" s="170">
        <v>101</v>
      </c>
      <c r="I38" s="170">
        <v>123</v>
      </c>
      <c r="J38" s="170">
        <v>115</v>
      </c>
      <c r="K38" s="170">
        <v>95</v>
      </c>
    </row>
    <row r="39" spans="1:11" x14ac:dyDescent="0.2">
      <c r="A39" s="162">
        <v>3</v>
      </c>
      <c r="B39" s="347" t="s">
        <v>243</v>
      </c>
      <c r="C39" s="347"/>
      <c r="D39" s="347"/>
      <c r="E39" s="169" t="s">
        <v>230</v>
      </c>
      <c r="F39" s="170">
        <f t="shared" ref="F39:K39" si="3">SUM(F53:F56)</f>
        <v>142</v>
      </c>
      <c r="G39" s="170">
        <f t="shared" si="3"/>
        <v>330</v>
      </c>
      <c r="H39" s="170">
        <f t="shared" si="3"/>
        <v>440</v>
      </c>
      <c r="I39" s="170">
        <f t="shared" si="3"/>
        <v>718</v>
      </c>
      <c r="J39" s="170">
        <f t="shared" si="3"/>
        <v>883</v>
      </c>
      <c r="K39" s="170">
        <f t="shared" si="3"/>
        <v>1049</v>
      </c>
    </row>
    <row r="40" spans="1:11" ht="25.5" customHeight="1" x14ac:dyDescent="0.2">
      <c r="A40" s="162">
        <v>4</v>
      </c>
      <c r="B40" s="345" t="s">
        <v>244</v>
      </c>
      <c r="C40" s="345"/>
      <c r="D40" s="345"/>
      <c r="E40" s="169" t="s">
        <v>231</v>
      </c>
      <c r="F40" s="170">
        <v>4</v>
      </c>
      <c r="G40" s="170">
        <v>30</v>
      </c>
      <c r="H40" s="170">
        <v>36</v>
      </c>
      <c r="I40" s="170">
        <v>66</v>
      </c>
      <c r="J40" s="170">
        <v>142</v>
      </c>
      <c r="K40" s="170">
        <v>239</v>
      </c>
    </row>
    <row r="41" spans="1:11" x14ac:dyDescent="0.2">
      <c r="A41" s="162">
        <v>5</v>
      </c>
      <c r="B41" s="345" t="s">
        <v>245</v>
      </c>
      <c r="C41" s="345"/>
      <c r="D41" s="345"/>
      <c r="E41" s="169" t="s">
        <v>232</v>
      </c>
      <c r="F41" s="170">
        <v>18</v>
      </c>
      <c r="G41" s="170">
        <v>32</v>
      </c>
      <c r="H41" s="170">
        <v>27</v>
      </c>
      <c r="I41" s="170">
        <v>38</v>
      </c>
      <c r="J41" s="170">
        <v>46</v>
      </c>
      <c r="K41" s="170">
        <v>25</v>
      </c>
    </row>
    <row r="42" spans="1:11" x14ac:dyDescent="0.2">
      <c r="A42" s="162">
        <v>6</v>
      </c>
      <c r="B42" s="345" t="s">
        <v>246</v>
      </c>
      <c r="C42" s="345"/>
      <c r="D42" s="345"/>
      <c r="E42" s="171" t="s">
        <v>247</v>
      </c>
      <c r="F42" s="170">
        <v>52</v>
      </c>
      <c r="G42" s="170">
        <v>115</v>
      </c>
      <c r="H42" s="170">
        <v>162</v>
      </c>
      <c r="I42" s="170">
        <v>265</v>
      </c>
      <c r="J42" s="170">
        <v>273</v>
      </c>
      <c r="K42" s="170">
        <v>322</v>
      </c>
    </row>
    <row r="43" spans="1:11" x14ac:dyDescent="0.2">
      <c r="A43" s="162">
        <v>7</v>
      </c>
      <c r="B43" s="345" t="s">
        <v>248</v>
      </c>
      <c r="C43" s="345"/>
      <c r="D43" s="345"/>
      <c r="E43" s="171" t="s">
        <v>249</v>
      </c>
      <c r="F43" s="170">
        <v>6</v>
      </c>
      <c r="G43" s="170">
        <v>14</v>
      </c>
      <c r="H43" s="170">
        <v>29</v>
      </c>
      <c r="I43" s="170">
        <v>46</v>
      </c>
      <c r="J43" s="170">
        <v>41</v>
      </c>
      <c r="K43" s="170">
        <v>52</v>
      </c>
    </row>
    <row r="44" spans="1:11" x14ac:dyDescent="0.2">
      <c r="A44" s="162">
        <v>8</v>
      </c>
      <c r="B44" s="345" t="s">
        <v>250</v>
      </c>
      <c r="C44" s="345"/>
      <c r="D44" s="345"/>
      <c r="E44" s="171" t="s">
        <v>251</v>
      </c>
      <c r="F44" s="170">
        <v>9</v>
      </c>
      <c r="G44" s="170">
        <v>26</v>
      </c>
      <c r="H44" s="170">
        <v>60</v>
      </c>
      <c r="I44" s="170">
        <v>129</v>
      </c>
      <c r="J44" s="170">
        <v>187</v>
      </c>
      <c r="K44" s="170">
        <v>282</v>
      </c>
    </row>
    <row r="45" spans="1:11" x14ac:dyDescent="0.2">
      <c r="A45" s="162">
        <v>9</v>
      </c>
      <c r="B45" s="345" t="s">
        <v>252</v>
      </c>
      <c r="C45" s="345"/>
      <c r="D45" s="345"/>
      <c r="E45" s="171" t="s">
        <v>253</v>
      </c>
      <c r="F45" s="170">
        <v>2</v>
      </c>
      <c r="G45" s="170">
        <v>12</v>
      </c>
      <c r="H45" s="170">
        <v>11</v>
      </c>
      <c r="I45" s="170">
        <v>24</v>
      </c>
      <c r="J45" s="170">
        <v>37</v>
      </c>
      <c r="K45" s="170">
        <v>46</v>
      </c>
    </row>
    <row r="46" spans="1:11" x14ac:dyDescent="0.2">
      <c r="A46" s="162">
        <v>10</v>
      </c>
      <c r="B46" s="345" t="s">
        <v>254</v>
      </c>
      <c r="C46" s="345"/>
      <c r="D46" s="345"/>
      <c r="E46" s="171" t="s">
        <v>46</v>
      </c>
      <c r="F46" s="170">
        <v>27</v>
      </c>
      <c r="G46" s="170">
        <v>58</v>
      </c>
      <c r="H46" s="170">
        <v>112</v>
      </c>
      <c r="I46" s="170">
        <v>209</v>
      </c>
      <c r="J46" s="170">
        <v>261</v>
      </c>
      <c r="K46" s="170">
        <v>327</v>
      </c>
    </row>
    <row r="47" spans="1:11" x14ac:dyDescent="0.2">
      <c r="A47" s="162">
        <v>11</v>
      </c>
      <c r="B47" s="345" t="s">
        <v>255</v>
      </c>
      <c r="C47" s="345"/>
      <c r="D47" s="345"/>
      <c r="E47" s="171" t="s">
        <v>48</v>
      </c>
      <c r="F47" s="170">
        <v>8</v>
      </c>
      <c r="G47" s="170">
        <v>46</v>
      </c>
      <c r="H47" s="170">
        <v>75</v>
      </c>
      <c r="I47" s="170">
        <v>170</v>
      </c>
      <c r="J47" s="170">
        <v>286</v>
      </c>
      <c r="K47" s="170">
        <v>388</v>
      </c>
    </row>
    <row r="48" spans="1:11" x14ac:dyDescent="0.2">
      <c r="A48" s="162">
        <v>12</v>
      </c>
      <c r="B48" s="345" t="s">
        <v>256</v>
      </c>
      <c r="C48" s="345"/>
      <c r="D48" s="345"/>
      <c r="E48" s="171" t="s">
        <v>50</v>
      </c>
      <c r="F48" s="170">
        <v>22</v>
      </c>
      <c r="G48" s="170">
        <v>20</v>
      </c>
      <c r="H48" s="170">
        <v>20</v>
      </c>
      <c r="I48" s="170">
        <v>24</v>
      </c>
      <c r="J48" s="170">
        <v>15</v>
      </c>
      <c r="K48" s="170">
        <v>10</v>
      </c>
    </row>
    <row r="49" spans="1:11" x14ac:dyDescent="0.2">
      <c r="A49" s="162">
        <v>13</v>
      </c>
      <c r="B49" s="345" t="s">
        <v>257</v>
      </c>
      <c r="C49" s="345"/>
      <c r="D49" s="345"/>
      <c r="E49" s="171" t="s">
        <v>52</v>
      </c>
      <c r="F49" s="170">
        <v>44</v>
      </c>
      <c r="G49" s="170">
        <v>78</v>
      </c>
      <c r="H49" s="170">
        <v>117</v>
      </c>
      <c r="I49" s="170">
        <v>241</v>
      </c>
      <c r="J49" s="170">
        <v>353</v>
      </c>
      <c r="K49" s="170">
        <v>483</v>
      </c>
    </row>
    <row r="50" spans="1:11" x14ac:dyDescent="0.2">
      <c r="A50" s="162">
        <v>14</v>
      </c>
      <c r="B50" s="345" t="s">
        <v>258</v>
      </c>
      <c r="C50" s="345"/>
      <c r="D50" s="345"/>
      <c r="E50" s="171" t="s">
        <v>54</v>
      </c>
      <c r="F50" s="170">
        <v>30</v>
      </c>
      <c r="G50" s="170">
        <v>70</v>
      </c>
      <c r="H50" s="170">
        <v>117</v>
      </c>
      <c r="I50" s="170">
        <v>223</v>
      </c>
      <c r="J50" s="170">
        <v>308</v>
      </c>
      <c r="K50" s="170">
        <v>423</v>
      </c>
    </row>
    <row r="51" spans="1:11" x14ac:dyDescent="0.2">
      <c r="A51" s="162">
        <v>15</v>
      </c>
      <c r="B51" s="345" t="s">
        <v>259</v>
      </c>
      <c r="C51" s="345"/>
      <c r="D51" s="345"/>
      <c r="E51" s="171" t="s">
        <v>56</v>
      </c>
      <c r="F51" s="170">
        <v>32</v>
      </c>
      <c r="G51" s="170">
        <v>54</v>
      </c>
      <c r="H51" s="170">
        <v>72</v>
      </c>
      <c r="I51" s="170">
        <v>104</v>
      </c>
      <c r="J51" s="170">
        <v>132</v>
      </c>
      <c r="K51" s="170">
        <v>115</v>
      </c>
    </row>
    <row r="52" spans="1:11" x14ac:dyDescent="0.2">
      <c r="A52" s="162">
        <v>16</v>
      </c>
      <c r="B52" s="348" t="s">
        <v>260</v>
      </c>
      <c r="C52" s="349"/>
      <c r="D52" s="350"/>
      <c r="E52" s="169" t="s">
        <v>203</v>
      </c>
      <c r="F52" s="170">
        <v>18</v>
      </c>
      <c r="G52" s="170">
        <v>43</v>
      </c>
      <c r="H52" s="170">
        <v>91</v>
      </c>
      <c r="I52" s="170">
        <v>115</v>
      </c>
      <c r="J52" s="170">
        <v>180</v>
      </c>
      <c r="K52" s="170">
        <v>191</v>
      </c>
    </row>
    <row r="53" spans="1:11" x14ac:dyDescent="0.2">
      <c r="A53" s="351">
        <v>17</v>
      </c>
      <c r="B53" s="352" t="s">
        <v>261</v>
      </c>
      <c r="C53" s="353"/>
      <c r="D53" s="172" t="s">
        <v>262</v>
      </c>
      <c r="E53" s="171" t="s">
        <v>263</v>
      </c>
      <c r="F53" s="170">
        <v>73</v>
      </c>
      <c r="G53" s="170">
        <v>152</v>
      </c>
      <c r="H53" s="170">
        <v>167</v>
      </c>
      <c r="I53" s="170">
        <v>262</v>
      </c>
      <c r="J53" s="170">
        <v>237</v>
      </c>
      <c r="K53" s="170">
        <v>237</v>
      </c>
    </row>
    <row r="54" spans="1:11" x14ac:dyDescent="0.2">
      <c r="A54" s="351"/>
      <c r="B54" s="354"/>
      <c r="C54" s="355"/>
      <c r="D54" s="172" t="s">
        <v>264</v>
      </c>
      <c r="E54" s="171" t="s">
        <v>265</v>
      </c>
      <c r="F54" s="170">
        <v>38</v>
      </c>
      <c r="G54" s="170">
        <v>78</v>
      </c>
      <c r="H54" s="170">
        <v>122</v>
      </c>
      <c r="I54" s="170">
        <v>149</v>
      </c>
      <c r="J54" s="170">
        <v>203</v>
      </c>
      <c r="K54" s="170">
        <v>234</v>
      </c>
    </row>
    <row r="55" spans="1:11" x14ac:dyDescent="0.2">
      <c r="A55" s="351"/>
      <c r="B55" s="354"/>
      <c r="C55" s="355"/>
      <c r="D55" s="172" t="s">
        <v>266</v>
      </c>
      <c r="E55" s="171" t="s">
        <v>267</v>
      </c>
      <c r="F55" s="170">
        <v>23</v>
      </c>
      <c r="G55" s="170">
        <v>45</v>
      </c>
      <c r="H55" s="170">
        <v>47</v>
      </c>
      <c r="I55" s="170">
        <v>100</v>
      </c>
      <c r="J55" s="170">
        <v>112</v>
      </c>
      <c r="K55" s="170">
        <v>142</v>
      </c>
    </row>
    <row r="56" spans="1:11" x14ac:dyDescent="0.2">
      <c r="A56" s="351"/>
      <c r="B56" s="356"/>
      <c r="C56" s="357"/>
      <c r="D56" s="172" t="s">
        <v>268</v>
      </c>
      <c r="E56" s="171" t="s">
        <v>269</v>
      </c>
      <c r="F56" s="170">
        <v>8</v>
      </c>
      <c r="G56" s="170">
        <v>55</v>
      </c>
      <c r="H56" s="170">
        <v>104</v>
      </c>
      <c r="I56" s="170">
        <v>207</v>
      </c>
      <c r="J56" s="170">
        <v>331</v>
      </c>
      <c r="K56" s="170">
        <v>436</v>
      </c>
    </row>
    <row r="57" spans="1:11" x14ac:dyDescent="0.2">
      <c r="A57" s="351">
        <v>18</v>
      </c>
      <c r="B57" s="358" t="s">
        <v>270</v>
      </c>
      <c r="C57" s="361" t="s">
        <v>271</v>
      </c>
      <c r="D57" s="362"/>
      <c r="E57" s="169" t="s">
        <v>272</v>
      </c>
      <c r="F57" s="170">
        <v>20</v>
      </c>
      <c r="G57" s="170">
        <v>78</v>
      </c>
      <c r="H57" s="170">
        <v>139</v>
      </c>
      <c r="I57" s="170">
        <v>276</v>
      </c>
      <c r="J57" s="170">
        <v>414</v>
      </c>
      <c r="K57" s="170">
        <v>563</v>
      </c>
    </row>
    <row r="58" spans="1:11" x14ac:dyDescent="0.2">
      <c r="A58" s="351"/>
      <c r="B58" s="359"/>
      <c r="C58" s="361" t="s">
        <v>273</v>
      </c>
      <c r="D58" s="362"/>
      <c r="E58" s="169" t="s">
        <v>274</v>
      </c>
      <c r="F58" s="170">
        <v>11</v>
      </c>
      <c r="G58" s="170">
        <v>60</v>
      </c>
      <c r="H58" s="170">
        <v>77</v>
      </c>
      <c r="I58" s="170">
        <v>187</v>
      </c>
      <c r="J58" s="170">
        <v>303</v>
      </c>
      <c r="K58" s="170">
        <v>413</v>
      </c>
    </row>
    <row r="59" spans="1:11" x14ac:dyDescent="0.2">
      <c r="A59" s="351"/>
      <c r="B59" s="359"/>
      <c r="C59" s="361" t="s">
        <v>275</v>
      </c>
      <c r="D59" s="362"/>
      <c r="E59" s="169" t="s">
        <v>276</v>
      </c>
      <c r="F59" s="170">
        <v>4</v>
      </c>
      <c r="G59" s="170">
        <v>58</v>
      </c>
      <c r="H59" s="170">
        <v>58</v>
      </c>
      <c r="I59" s="170">
        <v>136</v>
      </c>
      <c r="J59" s="170">
        <v>215</v>
      </c>
      <c r="K59" s="170">
        <v>318</v>
      </c>
    </row>
    <row r="60" spans="1:11" x14ac:dyDescent="0.2">
      <c r="A60" s="351"/>
      <c r="B60" s="360"/>
      <c r="C60" s="361" t="s">
        <v>277</v>
      </c>
      <c r="D60" s="362"/>
      <c r="E60" s="169" t="s">
        <v>278</v>
      </c>
      <c r="F60" s="170">
        <v>11</v>
      </c>
      <c r="G60" s="170">
        <v>47</v>
      </c>
      <c r="H60" s="170">
        <v>65</v>
      </c>
      <c r="I60" s="170">
        <v>164</v>
      </c>
      <c r="J60" s="170">
        <v>231</v>
      </c>
      <c r="K60" s="170">
        <v>337</v>
      </c>
    </row>
  </sheetData>
  <mergeCells count="61">
    <mergeCell ref="C60:D60"/>
    <mergeCell ref="B50:D50"/>
    <mergeCell ref="B51:D51"/>
    <mergeCell ref="B52:D52"/>
    <mergeCell ref="A53:A56"/>
    <mergeCell ref="B53:C56"/>
    <mergeCell ref="A57:A60"/>
    <mergeCell ref="B57:B60"/>
    <mergeCell ref="C57:D57"/>
    <mergeCell ref="C58:D58"/>
    <mergeCell ref="C59:D59"/>
    <mergeCell ref="F33:K33"/>
    <mergeCell ref="A34:A35"/>
    <mergeCell ref="B34:D35"/>
    <mergeCell ref="F34:K34"/>
    <mergeCell ref="B49:D49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37:D37"/>
    <mergeCell ref="A28:A31"/>
    <mergeCell ref="B28:B31"/>
    <mergeCell ref="C28:D28"/>
    <mergeCell ref="C29:D29"/>
    <mergeCell ref="C30:D30"/>
    <mergeCell ref="C31:D31"/>
    <mergeCell ref="A33:E33"/>
    <mergeCell ref="B20:D20"/>
    <mergeCell ref="B21:D21"/>
    <mergeCell ref="B22:D22"/>
    <mergeCell ref="B23:D23"/>
    <mergeCell ref="A24:A27"/>
    <mergeCell ref="B24:C27"/>
    <mergeCell ref="B19:D19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A5:A6"/>
    <mergeCell ref="B5:D6"/>
    <mergeCell ref="F5:K5"/>
    <mergeCell ref="A1:K1"/>
    <mergeCell ref="A2:K2"/>
    <mergeCell ref="A3:K3"/>
    <mergeCell ref="A4:E4"/>
    <mergeCell ref="F4:K4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workbookViewId="0">
      <selection activeCell="F8" sqref="F8"/>
    </sheetView>
  </sheetViews>
  <sheetFormatPr defaultRowHeight="12.75" x14ac:dyDescent="0.2"/>
  <cols>
    <col min="1" max="1" width="4.42578125" style="158" customWidth="1"/>
    <col min="2" max="2" width="18.5703125" style="158" customWidth="1"/>
    <col min="3" max="3" width="12.7109375" style="158" customWidth="1"/>
    <col min="4" max="4" width="17.28515625" style="158" customWidth="1"/>
    <col min="5" max="5" width="6.7109375" style="168" hidden="1" customWidth="1"/>
    <col min="6" max="10" width="10.140625" style="158" customWidth="1"/>
    <col min="11" max="16384" width="9.140625" style="158"/>
  </cols>
  <sheetData>
    <row r="1" spans="1:10" x14ac:dyDescent="0.2">
      <c r="A1" s="330" t="s">
        <v>221</v>
      </c>
      <c r="B1" s="330"/>
      <c r="C1" s="330"/>
      <c r="D1" s="330"/>
      <c r="E1" s="330"/>
      <c r="F1" s="330"/>
      <c r="G1" s="330"/>
      <c r="H1" s="330"/>
      <c r="I1" s="330"/>
      <c r="J1" s="330"/>
    </row>
    <row r="2" spans="1:10" x14ac:dyDescent="0.2">
      <c r="A2" s="330" t="s">
        <v>290</v>
      </c>
      <c r="B2" s="330"/>
      <c r="C2" s="330"/>
      <c r="D2" s="330"/>
      <c r="E2" s="330"/>
      <c r="F2" s="330"/>
      <c r="G2" s="330"/>
      <c r="H2" s="330"/>
      <c r="I2" s="330"/>
      <c r="J2" s="330"/>
    </row>
    <row r="3" spans="1:10" s="159" customFormat="1" x14ac:dyDescent="0.2">
      <c r="A3" s="331" t="s">
        <v>291</v>
      </c>
      <c r="B3" s="331"/>
      <c r="C3" s="331"/>
      <c r="D3" s="331"/>
      <c r="E3" s="331"/>
      <c r="F3" s="331"/>
      <c r="G3" s="331"/>
      <c r="H3" s="331"/>
      <c r="I3" s="331"/>
      <c r="J3" s="331"/>
    </row>
    <row r="4" spans="1:10" x14ac:dyDescent="0.2">
      <c r="A4" s="332"/>
      <c r="B4" s="332"/>
      <c r="C4" s="332"/>
      <c r="D4" s="332"/>
      <c r="E4" s="332"/>
      <c r="F4" s="344" t="s">
        <v>282</v>
      </c>
      <c r="G4" s="344"/>
      <c r="H4" s="344"/>
      <c r="I4" s="344"/>
      <c r="J4" s="344"/>
    </row>
    <row r="5" spans="1:10" ht="15" customHeight="1" x14ac:dyDescent="0.2">
      <c r="A5" s="333" t="s">
        <v>239</v>
      </c>
      <c r="B5" s="335"/>
      <c r="C5" s="336"/>
      <c r="D5" s="337"/>
      <c r="E5" s="160"/>
      <c r="F5" s="341" t="s">
        <v>240</v>
      </c>
      <c r="G5" s="342"/>
      <c r="H5" s="342"/>
      <c r="I5" s="342"/>
      <c r="J5" s="343"/>
    </row>
    <row r="6" spans="1:10" x14ac:dyDescent="0.2">
      <c r="A6" s="334"/>
      <c r="B6" s="338"/>
      <c r="C6" s="339"/>
      <c r="D6" s="340"/>
      <c r="E6" s="161"/>
      <c r="F6" s="162" t="s">
        <v>292</v>
      </c>
      <c r="G6" s="162" t="s">
        <v>293</v>
      </c>
      <c r="H6" s="162" t="s">
        <v>294</v>
      </c>
      <c r="I6" s="162" t="s">
        <v>295</v>
      </c>
      <c r="J6" s="162" t="s">
        <v>296</v>
      </c>
    </row>
    <row r="7" spans="1:10" s="168" customFormat="1" hidden="1" x14ac:dyDescent="0.2">
      <c r="A7" s="163"/>
      <c r="B7" s="164"/>
      <c r="C7" s="165"/>
      <c r="D7" s="166"/>
      <c r="E7" s="161"/>
      <c r="F7" s="167">
        <v>45</v>
      </c>
      <c r="G7" s="167">
        <v>50</v>
      </c>
      <c r="H7" s="167">
        <v>55</v>
      </c>
      <c r="I7" s="167">
        <v>60</v>
      </c>
      <c r="J7" s="167">
        <v>65</v>
      </c>
    </row>
    <row r="8" spans="1:10" x14ac:dyDescent="0.2">
      <c r="A8" s="162">
        <v>1</v>
      </c>
      <c r="B8" s="346" t="s">
        <v>241</v>
      </c>
      <c r="C8" s="346"/>
      <c r="D8" s="346"/>
      <c r="E8" s="169">
        <v>1</v>
      </c>
      <c r="F8" s="170">
        <f>F9+F10</f>
        <v>223</v>
      </c>
      <c r="G8" s="170">
        <f>G9+G10</f>
        <v>291</v>
      </c>
      <c r="H8" s="170">
        <f>H9+H10</f>
        <v>413</v>
      </c>
      <c r="I8" s="170">
        <f>I9+I10</f>
        <v>407</v>
      </c>
      <c r="J8" s="170">
        <f>J9+J10</f>
        <v>333</v>
      </c>
    </row>
    <row r="9" spans="1:10" x14ac:dyDescent="0.2">
      <c r="A9" s="162">
        <v>2</v>
      </c>
      <c r="B9" s="347" t="s">
        <v>242</v>
      </c>
      <c r="C9" s="347"/>
      <c r="D9" s="347"/>
      <c r="E9" s="169" t="s">
        <v>85</v>
      </c>
      <c r="F9" s="170">
        <v>5</v>
      </c>
      <c r="G9" s="170">
        <v>13</v>
      </c>
      <c r="H9" s="170">
        <v>13</v>
      </c>
      <c r="I9" s="170">
        <v>7</v>
      </c>
      <c r="J9" s="170">
        <v>8</v>
      </c>
    </row>
    <row r="10" spans="1:10" x14ac:dyDescent="0.2">
      <c r="A10" s="162">
        <v>3</v>
      </c>
      <c r="B10" s="347" t="s">
        <v>243</v>
      </c>
      <c r="C10" s="347"/>
      <c r="D10" s="347"/>
      <c r="E10" s="169" t="s">
        <v>230</v>
      </c>
      <c r="F10" s="170">
        <f>SUM(F24:F27)</f>
        <v>218</v>
      </c>
      <c r="G10" s="170">
        <f>SUM(G24:G27)</f>
        <v>278</v>
      </c>
      <c r="H10" s="170">
        <f>SUM(H24:H27)</f>
        <v>400</v>
      </c>
      <c r="I10" s="170">
        <f>SUM(I24:I27)</f>
        <v>400</v>
      </c>
      <c r="J10" s="170">
        <f>SUM(J24:J27)</f>
        <v>325</v>
      </c>
    </row>
    <row r="11" spans="1:10" ht="25.5" customHeight="1" x14ac:dyDescent="0.2">
      <c r="A11" s="162">
        <v>4</v>
      </c>
      <c r="B11" s="345" t="s">
        <v>244</v>
      </c>
      <c r="C11" s="345"/>
      <c r="D11" s="345"/>
      <c r="E11" s="169" t="s">
        <v>231</v>
      </c>
      <c r="F11" s="170">
        <v>64</v>
      </c>
      <c r="G11" s="170">
        <v>116</v>
      </c>
      <c r="H11" s="170">
        <v>183</v>
      </c>
      <c r="I11" s="170">
        <v>205</v>
      </c>
      <c r="J11" s="170">
        <v>192</v>
      </c>
    </row>
    <row r="12" spans="1:10" x14ac:dyDescent="0.2">
      <c r="A12" s="162">
        <v>5</v>
      </c>
      <c r="B12" s="345" t="s">
        <v>245</v>
      </c>
      <c r="C12" s="345"/>
      <c r="D12" s="345"/>
      <c r="E12" s="169" t="s">
        <v>232</v>
      </c>
      <c r="F12" s="170">
        <v>4</v>
      </c>
      <c r="G12" s="170">
        <v>6</v>
      </c>
      <c r="H12" s="170">
        <v>3</v>
      </c>
      <c r="I12" s="170">
        <v>8</v>
      </c>
      <c r="J12" s="170">
        <v>5</v>
      </c>
    </row>
    <row r="13" spans="1:10" x14ac:dyDescent="0.2">
      <c r="A13" s="162">
        <v>6</v>
      </c>
      <c r="B13" s="345" t="s">
        <v>246</v>
      </c>
      <c r="C13" s="345"/>
      <c r="D13" s="345"/>
      <c r="E13" s="171" t="s">
        <v>247</v>
      </c>
      <c r="F13" s="170">
        <v>80</v>
      </c>
      <c r="G13" s="170">
        <v>113</v>
      </c>
      <c r="H13" s="170">
        <v>149</v>
      </c>
      <c r="I13" s="170">
        <v>151</v>
      </c>
      <c r="J13" s="170">
        <v>146</v>
      </c>
    </row>
    <row r="14" spans="1:10" x14ac:dyDescent="0.2">
      <c r="A14" s="162">
        <v>7</v>
      </c>
      <c r="B14" s="345" t="s">
        <v>248</v>
      </c>
      <c r="C14" s="345"/>
      <c r="D14" s="345"/>
      <c r="E14" s="171" t="s">
        <v>249</v>
      </c>
      <c r="F14" s="170">
        <v>13</v>
      </c>
      <c r="G14" s="170">
        <v>23</v>
      </c>
      <c r="H14" s="170">
        <v>22</v>
      </c>
      <c r="I14" s="170">
        <v>25</v>
      </c>
      <c r="J14" s="170">
        <v>17</v>
      </c>
    </row>
    <row r="15" spans="1:10" x14ac:dyDescent="0.2">
      <c r="A15" s="162">
        <v>8</v>
      </c>
      <c r="B15" s="345" t="s">
        <v>250</v>
      </c>
      <c r="C15" s="345"/>
      <c r="D15" s="345"/>
      <c r="E15" s="171" t="s">
        <v>251</v>
      </c>
      <c r="F15" s="170">
        <v>59</v>
      </c>
      <c r="G15" s="170">
        <v>54</v>
      </c>
      <c r="H15" s="170">
        <v>91</v>
      </c>
      <c r="I15" s="170">
        <v>84</v>
      </c>
      <c r="J15" s="170">
        <v>71</v>
      </c>
    </row>
    <row r="16" spans="1:10" x14ac:dyDescent="0.2">
      <c r="A16" s="162">
        <v>9</v>
      </c>
      <c r="B16" s="345" t="s">
        <v>252</v>
      </c>
      <c r="C16" s="345"/>
      <c r="D16" s="345"/>
      <c r="E16" s="171" t="s">
        <v>253</v>
      </c>
      <c r="F16" s="170">
        <v>19</v>
      </c>
      <c r="G16" s="170">
        <v>21</v>
      </c>
      <c r="H16" s="170">
        <v>36</v>
      </c>
      <c r="I16" s="170">
        <v>37</v>
      </c>
      <c r="J16" s="170">
        <v>35</v>
      </c>
    </row>
    <row r="17" spans="1:10" x14ac:dyDescent="0.2">
      <c r="A17" s="162">
        <v>10</v>
      </c>
      <c r="B17" s="345" t="s">
        <v>254</v>
      </c>
      <c r="C17" s="345"/>
      <c r="D17" s="345"/>
      <c r="E17" s="171" t="s">
        <v>46</v>
      </c>
      <c r="F17" s="170">
        <v>68</v>
      </c>
      <c r="G17" s="170">
        <v>73</v>
      </c>
      <c r="H17" s="170">
        <v>117</v>
      </c>
      <c r="I17" s="170">
        <v>121</v>
      </c>
      <c r="J17" s="170">
        <v>91</v>
      </c>
    </row>
    <row r="18" spans="1:10" x14ac:dyDescent="0.2">
      <c r="A18" s="162">
        <v>11</v>
      </c>
      <c r="B18" s="345" t="s">
        <v>255</v>
      </c>
      <c r="C18" s="345"/>
      <c r="D18" s="345"/>
      <c r="E18" s="171" t="s">
        <v>48</v>
      </c>
      <c r="F18" s="170">
        <v>62</v>
      </c>
      <c r="G18" s="170">
        <v>86</v>
      </c>
      <c r="H18" s="170">
        <v>112</v>
      </c>
      <c r="I18" s="170">
        <v>117</v>
      </c>
      <c r="J18" s="170">
        <v>114</v>
      </c>
    </row>
    <row r="19" spans="1:10" x14ac:dyDescent="0.2">
      <c r="A19" s="162">
        <v>12</v>
      </c>
      <c r="B19" s="345" t="s">
        <v>256</v>
      </c>
      <c r="C19" s="345"/>
      <c r="D19" s="345"/>
      <c r="E19" s="171" t="s">
        <v>50</v>
      </c>
      <c r="F19" s="170">
        <v>4</v>
      </c>
      <c r="G19" s="170">
        <v>1</v>
      </c>
      <c r="H19" s="170">
        <v>7</v>
      </c>
      <c r="I19" s="170">
        <v>1</v>
      </c>
      <c r="J19" s="170">
        <v>2</v>
      </c>
    </row>
    <row r="20" spans="1:10" x14ac:dyDescent="0.2">
      <c r="A20" s="162">
        <v>13</v>
      </c>
      <c r="B20" s="345" t="s">
        <v>257</v>
      </c>
      <c r="C20" s="345"/>
      <c r="D20" s="345"/>
      <c r="E20" s="171" t="s">
        <v>52</v>
      </c>
      <c r="F20" s="170">
        <v>74</v>
      </c>
      <c r="G20" s="170">
        <v>112</v>
      </c>
      <c r="H20" s="170">
        <v>144</v>
      </c>
      <c r="I20" s="170">
        <v>145</v>
      </c>
      <c r="J20" s="170">
        <v>141</v>
      </c>
    </row>
    <row r="21" spans="1:10" x14ac:dyDescent="0.2">
      <c r="A21" s="162">
        <v>14</v>
      </c>
      <c r="B21" s="345" t="s">
        <v>258</v>
      </c>
      <c r="C21" s="345"/>
      <c r="D21" s="345"/>
      <c r="E21" s="171" t="s">
        <v>54</v>
      </c>
      <c r="F21" s="170">
        <v>65</v>
      </c>
      <c r="G21" s="170">
        <v>88</v>
      </c>
      <c r="H21" s="170">
        <v>118</v>
      </c>
      <c r="I21" s="170">
        <v>132</v>
      </c>
      <c r="J21" s="170">
        <v>126</v>
      </c>
    </row>
    <row r="22" spans="1:10" x14ac:dyDescent="0.2">
      <c r="A22" s="162">
        <v>15</v>
      </c>
      <c r="B22" s="345" t="s">
        <v>259</v>
      </c>
      <c r="C22" s="345"/>
      <c r="D22" s="345"/>
      <c r="E22" s="171" t="s">
        <v>56</v>
      </c>
      <c r="F22" s="170">
        <v>92</v>
      </c>
      <c r="G22" s="170">
        <v>124</v>
      </c>
      <c r="H22" s="170">
        <v>143</v>
      </c>
      <c r="I22" s="170">
        <v>131</v>
      </c>
      <c r="J22" s="170">
        <v>98</v>
      </c>
    </row>
    <row r="23" spans="1:10" x14ac:dyDescent="0.2">
      <c r="A23" s="162">
        <v>16</v>
      </c>
      <c r="B23" s="348" t="s">
        <v>260</v>
      </c>
      <c r="C23" s="349"/>
      <c r="D23" s="350"/>
      <c r="E23" s="169" t="s">
        <v>203</v>
      </c>
      <c r="F23" s="170">
        <v>51</v>
      </c>
      <c r="G23" s="170">
        <v>51</v>
      </c>
      <c r="H23" s="170">
        <v>68</v>
      </c>
      <c r="I23" s="170">
        <v>59</v>
      </c>
      <c r="J23" s="170">
        <v>43</v>
      </c>
    </row>
    <row r="24" spans="1:10" x14ac:dyDescent="0.2">
      <c r="A24" s="351">
        <v>17</v>
      </c>
      <c r="B24" s="352" t="s">
        <v>261</v>
      </c>
      <c r="C24" s="353"/>
      <c r="D24" s="172" t="s">
        <v>262</v>
      </c>
      <c r="E24" s="171" t="s">
        <v>263</v>
      </c>
      <c r="F24" s="170">
        <v>44</v>
      </c>
      <c r="G24" s="170">
        <v>52</v>
      </c>
      <c r="H24" s="170">
        <v>67</v>
      </c>
      <c r="I24" s="170">
        <v>53</v>
      </c>
      <c r="J24" s="170">
        <v>42</v>
      </c>
    </row>
    <row r="25" spans="1:10" x14ac:dyDescent="0.2">
      <c r="A25" s="351"/>
      <c r="B25" s="354"/>
      <c r="C25" s="355"/>
      <c r="D25" s="172" t="s">
        <v>264</v>
      </c>
      <c r="E25" s="171" t="s">
        <v>265</v>
      </c>
      <c r="F25" s="170">
        <v>52</v>
      </c>
      <c r="G25" s="170">
        <v>67</v>
      </c>
      <c r="H25" s="170">
        <v>77</v>
      </c>
      <c r="I25" s="170">
        <v>84</v>
      </c>
      <c r="J25" s="170">
        <v>49</v>
      </c>
    </row>
    <row r="26" spans="1:10" x14ac:dyDescent="0.2">
      <c r="A26" s="351"/>
      <c r="B26" s="354"/>
      <c r="C26" s="355"/>
      <c r="D26" s="172" t="s">
        <v>266</v>
      </c>
      <c r="E26" s="171" t="s">
        <v>267</v>
      </c>
      <c r="F26" s="170">
        <v>44</v>
      </c>
      <c r="G26" s="170">
        <v>45</v>
      </c>
      <c r="H26" s="170">
        <v>70</v>
      </c>
      <c r="I26" s="170">
        <v>67</v>
      </c>
      <c r="J26" s="170">
        <v>54</v>
      </c>
    </row>
    <row r="27" spans="1:10" x14ac:dyDescent="0.2">
      <c r="A27" s="351"/>
      <c r="B27" s="356"/>
      <c r="C27" s="357"/>
      <c r="D27" s="172" t="s">
        <v>268</v>
      </c>
      <c r="E27" s="171" t="s">
        <v>269</v>
      </c>
      <c r="F27" s="170">
        <v>78</v>
      </c>
      <c r="G27" s="170">
        <v>114</v>
      </c>
      <c r="H27" s="170">
        <v>186</v>
      </c>
      <c r="I27" s="170">
        <v>196</v>
      </c>
      <c r="J27" s="170">
        <v>180</v>
      </c>
    </row>
    <row r="28" spans="1:10" x14ac:dyDescent="0.2">
      <c r="A28" s="351">
        <v>18</v>
      </c>
      <c r="B28" s="358" t="s">
        <v>270</v>
      </c>
      <c r="C28" s="361" t="s">
        <v>271</v>
      </c>
      <c r="D28" s="362"/>
      <c r="E28" s="169" t="s">
        <v>272</v>
      </c>
      <c r="F28" s="170">
        <v>103</v>
      </c>
      <c r="G28" s="170">
        <v>120</v>
      </c>
      <c r="H28" s="170">
        <v>174</v>
      </c>
      <c r="I28" s="170">
        <v>169</v>
      </c>
      <c r="J28" s="170">
        <v>162</v>
      </c>
    </row>
    <row r="29" spans="1:10" x14ac:dyDescent="0.2">
      <c r="A29" s="351"/>
      <c r="B29" s="359"/>
      <c r="C29" s="361" t="s">
        <v>273</v>
      </c>
      <c r="D29" s="362"/>
      <c r="E29" s="169" t="s">
        <v>274</v>
      </c>
      <c r="F29" s="170">
        <v>62</v>
      </c>
      <c r="G29" s="170">
        <v>76</v>
      </c>
      <c r="H29" s="170">
        <v>106</v>
      </c>
      <c r="I29" s="170">
        <v>113</v>
      </c>
      <c r="J29" s="170">
        <v>123</v>
      </c>
    </row>
    <row r="30" spans="1:10" x14ac:dyDescent="0.2">
      <c r="A30" s="351"/>
      <c r="B30" s="359"/>
      <c r="C30" s="361" t="s">
        <v>275</v>
      </c>
      <c r="D30" s="362"/>
      <c r="E30" s="169" t="s">
        <v>276</v>
      </c>
      <c r="F30" s="170">
        <v>43</v>
      </c>
      <c r="G30" s="170">
        <v>61</v>
      </c>
      <c r="H30" s="170">
        <v>83</v>
      </c>
      <c r="I30" s="170">
        <v>93</v>
      </c>
      <c r="J30" s="170">
        <v>90</v>
      </c>
    </row>
    <row r="31" spans="1:10" x14ac:dyDescent="0.2">
      <c r="A31" s="351"/>
      <c r="B31" s="360"/>
      <c r="C31" s="361" t="s">
        <v>277</v>
      </c>
      <c r="D31" s="362"/>
      <c r="E31" s="169" t="s">
        <v>278</v>
      </c>
      <c r="F31" s="170">
        <v>50</v>
      </c>
      <c r="G31" s="170">
        <v>66</v>
      </c>
      <c r="H31" s="170">
        <v>85</v>
      </c>
      <c r="I31" s="170">
        <v>100</v>
      </c>
      <c r="J31" s="170">
        <v>98</v>
      </c>
    </row>
    <row r="32" spans="1:10" ht="30" customHeight="1" x14ac:dyDescent="0.2"/>
    <row r="33" spans="1:10" x14ac:dyDescent="0.2">
      <c r="A33" s="332"/>
      <c r="B33" s="332"/>
      <c r="C33" s="332"/>
      <c r="D33" s="332"/>
      <c r="E33" s="332"/>
      <c r="F33" s="344" t="s">
        <v>289</v>
      </c>
      <c r="G33" s="344"/>
      <c r="H33" s="344"/>
      <c r="I33" s="344"/>
      <c r="J33" s="344"/>
    </row>
    <row r="34" spans="1:10" ht="15" customHeight="1" x14ac:dyDescent="0.2">
      <c r="A34" s="333" t="s">
        <v>239</v>
      </c>
      <c r="B34" s="335"/>
      <c r="C34" s="336"/>
      <c r="D34" s="337"/>
      <c r="E34" s="160"/>
      <c r="F34" s="341" t="s">
        <v>240</v>
      </c>
      <c r="G34" s="342"/>
      <c r="H34" s="342"/>
      <c r="I34" s="342"/>
      <c r="J34" s="343"/>
    </row>
    <row r="35" spans="1:10" x14ac:dyDescent="0.2">
      <c r="A35" s="334"/>
      <c r="B35" s="338"/>
      <c r="C35" s="339"/>
      <c r="D35" s="340"/>
      <c r="E35" s="161"/>
      <c r="F35" s="162" t="s">
        <v>292</v>
      </c>
      <c r="G35" s="162" t="s">
        <v>293</v>
      </c>
      <c r="H35" s="162" t="s">
        <v>294</v>
      </c>
      <c r="I35" s="162" t="s">
        <v>295</v>
      </c>
      <c r="J35" s="162" t="s">
        <v>296</v>
      </c>
    </row>
    <row r="36" spans="1:10" s="168" customFormat="1" hidden="1" x14ac:dyDescent="0.2">
      <c r="A36" s="163"/>
      <c r="B36" s="164"/>
      <c r="C36" s="165"/>
      <c r="D36" s="166"/>
      <c r="E36" s="161"/>
      <c r="F36" s="167">
        <v>45</v>
      </c>
      <c r="G36" s="167">
        <v>50</v>
      </c>
      <c r="H36" s="167">
        <v>55</v>
      </c>
      <c r="I36" s="167">
        <v>60</v>
      </c>
      <c r="J36" s="167">
        <v>65</v>
      </c>
    </row>
    <row r="37" spans="1:10" x14ac:dyDescent="0.2">
      <c r="A37" s="162">
        <v>1</v>
      </c>
      <c r="B37" s="346" t="s">
        <v>241</v>
      </c>
      <c r="C37" s="346"/>
      <c r="D37" s="346"/>
      <c r="E37" s="169">
        <v>1</v>
      </c>
      <c r="F37" s="170">
        <f>F38+F39</f>
        <v>1163</v>
      </c>
      <c r="G37" s="170">
        <f>G38+G39</f>
        <v>1329</v>
      </c>
      <c r="H37" s="170">
        <f>H38+H39</f>
        <v>1510</v>
      </c>
      <c r="I37" s="170">
        <f>I38+I39</f>
        <v>1231</v>
      </c>
      <c r="J37" s="170">
        <f>J38+J39</f>
        <v>920</v>
      </c>
    </row>
    <row r="38" spans="1:10" x14ac:dyDescent="0.2">
      <c r="A38" s="162">
        <v>2</v>
      </c>
      <c r="B38" s="347" t="s">
        <v>242</v>
      </c>
      <c r="C38" s="347"/>
      <c r="D38" s="347"/>
      <c r="E38" s="169" t="s">
        <v>85</v>
      </c>
      <c r="F38" s="170">
        <v>52</v>
      </c>
      <c r="G38" s="170">
        <v>46</v>
      </c>
      <c r="H38" s="170">
        <v>25</v>
      </c>
      <c r="I38" s="170">
        <v>21</v>
      </c>
      <c r="J38" s="170">
        <v>6</v>
      </c>
    </row>
    <row r="39" spans="1:10" x14ac:dyDescent="0.2">
      <c r="A39" s="162">
        <v>3</v>
      </c>
      <c r="B39" s="347" t="s">
        <v>243</v>
      </c>
      <c r="C39" s="347"/>
      <c r="D39" s="347"/>
      <c r="E39" s="169" t="s">
        <v>230</v>
      </c>
      <c r="F39" s="170">
        <f>SUM(F53:F56)</f>
        <v>1111</v>
      </c>
      <c r="G39" s="170">
        <f>SUM(G53:G56)</f>
        <v>1283</v>
      </c>
      <c r="H39" s="170">
        <f>SUM(H53:H56)</f>
        <v>1485</v>
      </c>
      <c r="I39" s="170">
        <f>SUM(I53:I56)</f>
        <v>1210</v>
      </c>
      <c r="J39" s="170">
        <f>SUM(J53:J56)</f>
        <v>914</v>
      </c>
    </row>
    <row r="40" spans="1:10" ht="24.75" customHeight="1" x14ac:dyDescent="0.2">
      <c r="A40" s="162">
        <v>4</v>
      </c>
      <c r="B40" s="345" t="s">
        <v>244</v>
      </c>
      <c r="C40" s="345"/>
      <c r="D40" s="345"/>
      <c r="E40" s="169" t="s">
        <v>231</v>
      </c>
      <c r="F40" s="170">
        <v>348</v>
      </c>
      <c r="G40" s="170">
        <v>529</v>
      </c>
      <c r="H40" s="170">
        <v>709</v>
      </c>
      <c r="I40" s="170">
        <v>643</v>
      </c>
      <c r="J40" s="170">
        <v>529</v>
      </c>
    </row>
    <row r="41" spans="1:10" x14ac:dyDescent="0.2">
      <c r="A41" s="162">
        <v>5</v>
      </c>
      <c r="B41" s="345" t="s">
        <v>245</v>
      </c>
      <c r="C41" s="345"/>
      <c r="D41" s="345"/>
      <c r="E41" s="169" t="s">
        <v>232</v>
      </c>
      <c r="F41" s="170">
        <v>24</v>
      </c>
      <c r="G41" s="170">
        <v>15</v>
      </c>
      <c r="H41" s="170">
        <v>16</v>
      </c>
      <c r="I41" s="170">
        <v>13</v>
      </c>
      <c r="J41" s="170">
        <v>5</v>
      </c>
    </row>
    <row r="42" spans="1:10" x14ac:dyDescent="0.2">
      <c r="A42" s="162">
        <v>6</v>
      </c>
      <c r="B42" s="345" t="s">
        <v>246</v>
      </c>
      <c r="C42" s="345"/>
      <c r="D42" s="345"/>
      <c r="E42" s="171" t="s">
        <v>247</v>
      </c>
      <c r="F42" s="170">
        <v>337</v>
      </c>
      <c r="G42" s="170">
        <v>398</v>
      </c>
      <c r="H42" s="170">
        <v>460</v>
      </c>
      <c r="I42" s="170">
        <v>403</v>
      </c>
      <c r="J42" s="170">
        <v>376</v>
      </c>
    </row>
    <row r="43" spans="1:10" x14ac:dyDescent="0.2">
      <c r="A43" s="162">
        <v>7</v>
      </c>
      <c r="B43" s="345" t="s">
        <v>248</v>
      </c>
      <c r="C43" s="345"/>
      <c r="D43" s="345"/>
      <c r="E43" s="171" t="s">
        <v>249</v>
      </c>
      <c r="F43" s="170">
        <v>48</v>
      </c>
      <c r="G43" s="170">
        <v>38</v>
      </c>
      <c r="H43" s="170">
        <v>57</v>
      </c>
      <c r="I43" s="170">
        <v>39</v>
      </c>
      <c r="J43" s="170">
        <v>29</v>
      </c>
    </row>
    <row r="44" spans="1:10" x14ac:dyDescent="0.2">
      <c r="A44" s="162">
        <v>8</v>
      </c>
      <c r="B44" s="345" t="s">
        <v>250</v>
      </c>
      <c r="C44" s="345"/>
      <c r="D44" s="345"/>
      <c r="E44" s="171" t="s">
        <v>251</v>
      </c>
      <c r="F44" s="170">
        <v>337</v>
      </c>
      <c r="G44" s="170">
        <v>483</v>
      </c>
      <c r="H44" s="170">
        <v>666</v>
      </c>
      <c r="I44" s="170">
        <v>530</v>
      </c>
      <c r="J44" s="170">
        <v>364</v>
      </c>
    </row>
    <row r="45" spans="1:10" x14ac:dyDescent="0.2">
      <c r="A45" s="162">
        <v>9</v>
      </c>
      <c r="B45" s="345" t="s">
        <v>252</v>
      </c>
      <c r="C45" s="345"/>
      <c r="D45" s="345"/>
      <c r="E45" s="171" t="s">
        <v>253</v>
      </c>
      <c r="F45" s="170">
        <v>63</v>
      </c>
      <c r="G45" s="170">
        <v>82</v>
      </c>
      <c r="H45" s="170">
        <v>140</v>
      </c>
      <c r="I45" s="170">
        <v>143</v>
      </c>
      <c r="J45" s="170">
        <v>115</v>
      </c>
    </row>
    <row r="46" spans="1:10" x14ac:dyDescent="0.2">
      <c r="A46" s="162">
        <v>10</v>
      </c>
      <c r="B46" s="345" t="s">
        <v>254</v>
      </c>
      <c r="C46" s="345"/>
      <c r="D46" s="345"/>
      <c r="E46" s="171" t="s">
        <v>46</v>
      </c>
      <c r="F46" s="170">
        <v>335</v>
      </c>
      <c r="G46" s="170">
        <v>372</v>
      </c>
      <c r="H46" s="170">
        <v>398</v>
      </c>
      <c r="I46" s="170">
        <v>315</v>
      </c>
      <c r="J46" s="170">
        <v>250</v>
      </c>
    </row>
    <row r="47" spans="1:10" x14ac:dyDescent="0.2">
      <c r="A47" s="162">
        <v>11</v>
      </c>
      <c r="B47" s="345" t="s">
        <v>255</v>
      </c>
      <c r="C47" s="345"/>
      <c r="D47" s="345"/>
      <c r="E47" s="171" t="s">
        <v>48</v>
      </c>
      <c r="F47" s="170">
        <v>466</v>
      </c>
      <c r="G47" s="170">
        <v>613</v>
      </c>
      <c r="H47" s="170">
        <v>790</v>
      </c>
      <c r="I47" s="170">
        <v>622</v>
      </c>
      <c r="J47" s="170">
        <v>479</v>
      </c>
    </row>
    <row r="48" spans="1:10" x14ac:dyDescent="0.2">
      <c r="A48" s="162">
        <v>12</v>
      </c>
      <c r="B48" s="345" t="s">
        <v>256</v>
      </c>
      <c r="C48" s="345"/>
      <c r="D48" s="345"/>
      <c r="E48" s="171" t="s">
        <v>50</v>
      </c>
      <c r="F48" s="170">
        <v>6</v>
      </c>
      <c r="G48" s="170">
        <v>2</v>
      </c>
      <c r="H48" s="170">
        <v>4</v>
      </c>
      <c r="I48" s="170">
        <v>3</v>
      </c>
      <c r="J48" s="170">
        <v>3</v>
      </c>
    </row>
    <row r="49" spans="1:10" x14ac:dyDescent="0.2">
      <c r="A49" s="162">
        <v>13</v>
      </c>
      <c r="B49" s="345" t="s">
        <v>257</v>
      </c>
      <c r="C49" s="345"/>
      <c r="D49" s="345"/>
      <c r="E49" s="171" t="s">
        <v>52</v>
      </c>
      <c r="F49" s="170">
        <v>520</v>
      </c>
      <c r="G49" s="170">
        <v>640</v>
      </c>
      <c r="H49" s="170">
        <v>773</v>
      </c>
      <c r="I49" s="170">
        <v>616</v>
      </c>
      <c r="J49" s="170">
        <v>452</v>
      </c>
    </row>
    <row r="50" spans="1:10" x14ac:dyDescent="0.2">
      <c r="A50" s="162">
        <v>14</v>
      </c>
      <c r="B50" s="345" t="s">
        <v>258</v>
      </c>
      <c r="C50" s="345"/>
      <c r="D50" s="345"/>
      <c r="E50" s="171" t="s">
        <v>54</v>
      </c>
      <c r="F50" s="170">
        <v>464</v>
      </c>
      <c r="G50" s="170">
        <v>601</v>
      </c>
      <c r="H50" s="170">
        <v>724</v>
      </c>
      <c r="I50" s="170">
        <v>589</v>
      </c>
      <c r="J50" s="170">
        <v>471</v>
      </c>
    </row>
    <row r="51" spans="1:10" x14ac:dyDescent="0.2">
      <c r="A51" s="162">
        <v>15</v>
      </c>
      <c r="B51" s="345" t="s">
        <v>259</v>
      </c>
      <c r="C51" s="345"/>
      <c r="D51" s="345"/>
      <c r="E51" s="171" t="s">
        <v>56</v>
      </c>
      <c r="F51" s="170">
        <v>83</v>
      </c>
      <c r="G51" s="170">
        <v>59</v>
      </c>
      <c r="H51" s="170">
        <v>58</v>
      </c>
      <c r="I51" s="170">
        <v>34</v>
      </c>
      <c r="J51" s="170">
        <v>18</v>
      </c>
    </row>
    <row r="52" spans="1:10" x14ac:dyDescent="0.2">
      <c r="A52" s="162">
        <v>16</v>
      </c>
      <c r="B52" s="348" t="s">
        <v>260</v>
      </c>
      <c r="C52" s="349"/>
      <c r="D52" s="350"/>
      <c r="E52" s="169" t="s">
        <v>203</v>
      </c>
      <c r="F52" s="170">
        <v>171</v>
      </c>
      <c r="G52" s="170">
        <v>195</v>
      </c>
      <c r="H52" s="170">
        <v>128</v>
      </c>
      <c r="I52" s="170">
        <v>100</v>
      </c>
      <c r="J52" s="170">
        <v>57</v>
      </c>
    </row>
    <row r="53" spans="1:10" x14ac:dyDescent="0.2">
      <c r="A53" s="351">
        <v>17</v>
      </c>
      <c r="B53" s="352" t="s">
        <v>261</v>
      </c>
      <c r="C53" s="353"/>
      <c r="D53" s="172" t="s">
        <v>262</v>
      </c>
      <c r="E53" s="171" t="s">
        <v>263</v>
      </c>
      <c r="F53" s="170">
        <v>216</v>
      </c>
      <c r="G53" s="170">
        <v>223</v>
      </c>
      <c r="H53" s="170">
        <v>206</v>
      </c>
      <c r="I53" s="170">
        <v>143</v>
      </c>
      <c r="J53" s="170">
        <v>105</v>
      </c>
    </row>
    <row r="54" spans="1:10" x14ac:dyDescent="0.2">
      <c r="A54" s="351"/>
      <c r="B54" s="354"/>
      <c r="C54" s="355"/>
      <c r="D54" s="172" t="s">
        <v>264</v>
      </c>
      <c r="E54" s="171" t="s">
        <v>265</v>
      </c>
      <c r="F54" s="170">
        <v>230</v>
      </c>
      <c r="G54" s="170">
        <v>223</v>
      </c>
      <c r="H54" s="170">
        <v>220</v>
      </c>
      <c r="I54" s="170">
        <v>203</v>
      </c>
      <c r="J54" s="170">
        <v>142</v>
      </c>
    </row>
    <row r="55" spans="1:10" x14ac:dyDescent="0.2">
      <c r="A55" s="351"/>
      <c r="B55" s="354"/>
      <c r="C55" s="355"/>
      <c r="D55" s="172" t="s">
        <v>266</v>
      </c>
      <c r="E55" s="171" t="s">
        <v>267</v>
      </c>
      <c r="F55" s="170">
        <v>163</v>
      </c>
      <c r="G55" s="170">
        <v>182</v>
      </c>
      <c r="H55" s="170">
        <v>204</v>
      </c>
      <c r="I55" s="170">
        <v>146</v>
      </c>
      <c r="J55" s="170">
        <v>127</v>
      </c>
    </row>
    <row r="56" spans="1:10" x14ac:dyDescent="0.2">
      <c r="A56" s="351"/>
      <c r="B56" s="356"/>
      <c r="C56" s="357"/>
      <c r="D56" s="172" t="s">
        <v>268</v>
      </c>
      <c r="E56" s="171" t="s">
        <v>269</v>
      </c>
      <c r="F56" s="170">
        <v>502</v>
      </c>
      <c r="G56" s="170">
        <v>655</v>
      </c>
      <c r="H56" s="170">
        <v>855</v>
      </c>
      <c r="I56" s="170">
        <v>718</v>
      </c>
      <c r="J56" s="170">
        <v>540</v>
      </c>
    </row>
    <row r="57" spans="1:10" x14ac:dyDescent="0.2">
      <c r="A57" s="351">
        <v>18</v>
      </c>
      <c r="B57" s="358" t="s">
        <v>270</v>
      </c>
      <c r="C57" s="361" t="s">
        <v>271</v>
      </c>
      <c r="D57" s="362"/>
      <c r="E57" s="169" t="s">
        <v>272</v>
      </c>
      <c r="F57" s="170">
        <v>624</v>
      </c>
      <c r="G57" s="170">
        <v>792</v>
      </c>
      <c r="H57" s="170">
        <v>933</v>
      </c>
      <c r="I57" s="170">
        <v>779</v>
      </c>
      <c r="J57" s="170">
        <v>590</v>
      </c>
    </row>
    <row r="58" spans="1:10" x14ac:dyDescent="0.2">
      <c r="A58" s="351"/>
      <c r="B58" s="359"/>
      <c r="C58" s="361" t="s">
        <v>273</v>
      </c>
      <c r="D58" s="362"/>
      <c r="E58" s="169" t="s">
        <v>274</v>
      </c>
      <c r="F58" s="170">
        <v>458</v>
      </c>
      <c r="G58" s="170">
        <v>603</v>
      </c>
      <c r="H58" s="170">
        <v>716</v>
      </c>
      <c r="I58" s="170">
        <v>603</v>
      </c>
      <c r="J58" s="170">
        <v>450</v>
      </c>
    </row>
    <row r="59" spans="1:10" x14ac:dyDescent="0.2">
      <c r="A59" s="351"/>
      <c r="B59" s="359"/>
      <c r="C59" s="361" t="s">
        <v>275</v>
      </c>
      <c r="D59" s="362"/>
      <c r="E59" s="169" t="s">
        <v>276</v>
      </c>
      <c r="F59" s="170">
        <v>352</v>
      </c>
      <c r="G59" s="170">
        <v>453</v>
      </c>
      <c r="H59" s="170">
        <v>612</v>
      </c>
      <c r="I59" s="170">
        <v>516</v>
      </c>
      <c r="J59" s="170">
        <v>365</v>
      </c>
    </row>
    <row r="60" spans="1:10" x14ac:dyDescent="0.2">
      <c r="A60" s="351"/>
      <c r="B60" s="360"/>
      <c r="C60" s="361" t="s">
        <v>277</v>
      </c>
      <c r="D60" s="362"/>
      <c r="E60" s="169" t="s">
        <v>278</v>
      </c>
      <c r="F60" s="170">
        <v>379</v>
      </c>
      <c r="G60" s="170">
        <v>478</v>
      </c>
      <c r="H60" s="170">
        <v>629</v>
      </c>
      <c r="I60" s="170">
        <v>536</v>
      </c>
      <c r="J60" s="170">
        <v>393</v>
      </c>
    </row>
  </sheetData>
  <mergeCells count="61">
    <mergeCell ref="C60:D60"/>
    <mergeCell ref="B50:D50"/>
    <mergeCell ref="B51:D51"/>
    <mergeCell ref="B52:D52"/>
    <mergeCell ref="A53:A56"/>
    <mergeCell ref="B53:C56"/>
    <mergeCell ref="A57:A60"/>
    <mergeCell ref="B57:B60"/>
    <mergeCell ref="C57:D57"/>
    <mergeCell ref="C58:D58"/>
    <mergeCell ref="C59:D59"/>
    <mergeCell ref="F33:J33"/>
    <mergeCell ref="A34:A35"/>
    <mergeCell ref="B34:D35"/>
    <mergeCell ref="F34:J34"/>
    <mergeCell ref="B49:D49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37:D37"/>
    <mergeCell ref="A28:A31"/>
    <mergeCell ref="B28:B31"/>
    <mergeCell ref="C28:D28"/>
    <mergeCell ref="C29:D29"/>
    <mergeCell ref="C30:D30"/>
    <mergeCell ref="C31:D31"/>
    <mergeCell ref="A33:E33"/>
    <mergeCell ref="B20:D20"/>
    <mergeCell ref="B21:D21"/>
    <mergeCell ref="B22:D22"/>
    <mergeCell ref="B23:D23"/>
    <mergeCell ref="A24:A27"/>
    <mergeCell ref="B24:C27"/>
    <mergeCell ref="B19:D19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A5:A6"/>
    <mergeCell ref="B5:D6"/>
    <mergeCell ref="F5:J5"/>
    <mergeCell ref="A1:J1"/>
    <mergeCell ref="A2:J2"/>
    <mergeCell ref="A3:J3"/>
    <mergeCell ref="A4:E4"/>
    <mergeCell ref="F4:J4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workbookViewId="0">
      <selection activeCell="A5" sqref="A5:A6"/>
    </sheetView>
  </sheetViews>
  <sheetFormatPr defaultRowHeight="12.75" x14ac:dyDescent="0.2"/>
  <cols>
    <col min="1" max="1" width="4.42578125" style="158" customWidth="1"/>
    <col min="2" max="2" width="18.5703125" style="158" customWidth="1"/>
    <col min="3" max="3" width="12.7109375" style="158" customWidth="1"/>
    <col min="4" max="4" width="17.28515625" style="158" customWidth="1"/>
    <col min="5" max="5" width="6.7109375" style="168" hidden="1" customWidth="1"/>
    <col min="6" max="10" width="10.140625" style="158" customWidth="1"/>
    <col min="11" max="16384" width="9.140625" style="158"/>
  </cols>
  <sheetData>
    <row r="1" spans="1:10" x14ac:dyDescent="0.2">
      <c r="A1" s="330" t="s">
        <v>221</v>
      </c>
      <c r="B1" s="330"/>
      <c r="C1" s="330"/>
      <c r="D1" s="330"/>
      <c r="E1" s="330"/>
      <c r="F1" s="330"/>
      <c r="G1" s="330"/>
      <c r="H1" s="330"/>
      <c r="I1" s="330"/>
      <c r="J1" s="330"/>
    </row>
    <row r="2" spans="1:10" x14ac:dyDescent="0.2">
      <c r="A2" s="330" t="s">
        <v>297</v>
      </c>
      <c r="B2" s="330"/>
      <c r="C2" s="330"/>
      <c r="D2" s="330"/>
      <c r="E2" s="330"/>
      <c r="F2" s="330"/>
      <c r="G2" s="330"/>
      <c r="H2" s="330"/>
      <c r="I2" s="330"/>
      <c r="J2" s="330"/>
    </row>
    <row r="3" spans="1:10" s="159" customFormat="1" x14ac:dyDescent="0.2">
      <c r="A3" s="331" t="s">
        <v>298</v>
      </c>
      <c r="B3" s="331"/>
      <c r="C3" s="331"/>
      <c r="D3" s="331"/>
      <c r="E3" s="331"/>
      <c r="F3" s="331"/>
      <c r="G3" s="331"/>
      <c r="H3" s="331"/>
      <c r="I3" s="331"/>
      <c r="J3" s="331"/>
    </row>
    <row r="4" spans="1:10" x14ac:dyDescent="0.2">
      <c r="A4" s="332"/>
      <c r="B4" s="332"/>
      <c r="C4" s="332"/>
      <c r="D4" s="332"/>
      <c r="E4" s="332"/>
      <c r="F4" s="344" t="s">
        <v>282</v>
      </c>
      <c r="G4" s="344"/>
      <c r="H4" s="344"/>
      <c r="I4" s="344"/>
      <c r="J4" s="344"/>
    </row>
    <row r="5" spans="1:10" ht="15" customHeight="1" x14ac:dyDescent="0.2">
      <c r="A5" s="333" t="s">
        <v>239</v>
      </c>
      <c r="B5" s="335"/>
      <c r="C5" s="336"/>
      <c r="D5" s="337"/>
      <c r="E5" s="160"/>
      <c r="F5" s="341" t="s">
        <v>240</v>
      </c>
      <c r="G5" s="342"/>
      <c r="H5" s="342"/>
      <c r="I5" s="342"/>
      <c r="J5" s="343"/>
    </row>
    <row r="6" spans="1:10" x14ac:dyDescent="0.2">
      <c r="A6" s="334"/>
      <c r="B6" s="338"/>
      <c r="C6" s="339"/>
      <c r="D6" s="340"/>
      <c r="E6" s="161"/>
      <c r="F6" s="162" t="s">
        <v>299</v>
      </c>
      <c r="G6" s="162" t="s">
        <v>300</v>
      </c>
      <c r="H6" s="162" t="s">
        <v>301</v>
      </c>
      <c r="I6" s="162" t="s">
        <v>302</v>
      </c>
      <c r="J6" s="162" t="s">
        <v>303</v>
      </c>
    </row>
    <row r="7" spans="1:10" s="168" customFormat="1" hidden="1" x14ac:dyDescent="0.2">
      <c r="A7" s="163"/>
      <c r="B7" s="164"/>
      <c r="C7" s="165"/>
      <c r="D7" s="166"/>
      <c r="E7" s="161"/>
      <c r="F7" s="167">
        <v>70</v>
      </c>
      <c r="G7" s="167">
        <v>75</v>
      </c>
      <c r="H7" s="167">
        <v>80</v>
      </c>
      <c r="I7" s="167">
        <v>85</v>
      </c>
      <c r="J7" s="167">
        <v>90</v>
      </c>
    </row>
    <row r="8" spans="1:10" x14ac:dyDescent="0.2">
      <c r="A8" s="162">
        <v>1</v>
      </c>
      <c r="B8" s="346" t="s">
        <v>241</v>
      </c>
      <c r="C8" s="346"/>
      <c r="D8" s="346"/>
      <c r="E8" s="169">
        <v>1</v>
      </c>
      <c r="F8" s="170">
        <f>F9+F10</f>
        <v>105</v>
      </c>
      <c r="G8" s="170">
        <f>G9+G10</f>
        <v>101</v>
      </c>
      <c r="H8" s="170">
        <f>H9+H10</f>
        <v>55</v>
      </c>
      <c r="I8" s="170">
        <f>I9+I10</f>
        <v>24</v>
      </c>
      <c r="J8" s="170">
        <f>J9+J10</f>
        <v>1</v>
      </c>
    </row>
    <row r="9" spans="1:10" x14ac:dyDescent="0.2">
      <c r="A9" s="162">
        <v>2</v>
      </c>
      <c r="B9" s="347" t="s">
        <v>242</v>
      </c>
      <c r="C9" s="347"/>
      <c r="D9" s="347"/>
      <c r="E9" s="169" t="s">
        <v>85</v>
      </c>
      <c r="F9" s="170">
        <v>1</v>
      </c>
      <c r="G9" s="170">
        <v>3</v>
      </c>
      <c r="H9" s="170">
        <v>1</v>
      </c>
      <c r="I9" s="170">
        <v>0</v>
      </c>
      <c r="J9" s="170">
        <v>0</v>
      </c>
    </row>
    <row r="10" spans="1:10" x14ac:dyDescent="0.2">
      <c r="A10" s="162">
        <v>3</v>
      </c>
      <c r="B10" s="347" t="s">
        <v>243</v>
      </c>
      <c r="C10" s="347"/>
      <c r="D10" s="347"/>
      <c r="E10" s="169" t="s">
        <v>230</v>
      </c>
      <c r="F10" s="170">
        <f>SUM(F24:F27)</f>
        <v>104</v>
      </c>
      <c r="G10" s="170">
        <f>SUM(G24:G27)</f>
        <v>98</v>
      </c>
      <c r="H10" s="170">
        <f>SUM(H24:H27)</f>
        <v>54</v>
      </c>
      <c r="I10" s="170">
        <f>SUM(I24:I27)</f>
        <v>24</v>
      </c>
      <c r="J10" s="170">
        <f>SUM(J24:J27)</f>
        <v>1</v>
      </c>
    </row>
    <row r="11" spans="1:10" ht="24.75" customHeight="1" x14ac:dyDescent="0.2">
      <c r="A11" s="162">
        <v>4</v>
      </c>
      <c r="B11" s="345" t="s">
        <v>244</v>
      </c>
      <c r="C11" s="345"/>
      <c r="D11" s="345"/>
      <c r="E11" s="169" t="s">
        <v>231</v>
      </c>
      <c r="F11" s="170">
        <v>62</v>
      </c>
      <c r="G11" s="170">
        <v>56</v>
      </c>
      <c r="H11" s="170">
        <v>20</v>
      </c>
      <c r="I11" s="170">
        <v>16</v>
      </c>
      <c r="J11" s="170">
        <v>1</v>
      </c>
    </row>
    <row r="12" spans="1:10" x14ac:dyDescent="0.2">
      <c r="A12" s="162">
        <v>5</v>
      </c>
      <c r="B12" s="345" t="s">
        <v>245</v>
      </c>
      <c r="C12" s="345"/>
      <c r="D12" s="345"/>
      <c r="E12" s="169" t="s">
        <v>232</v>
      </c>
      <c r="F12" s="170">
        <v>2</v>
      </c>
      <c r="G12" s="170">
        <v>1</v>
      </c>
      <c r="H12" s="170">
        <v>2</v>
      </c>
      <c r="I12" s="170">
        <v>0</v>
      </c>
      <c r="J12" s="170">
        <v>0</v>
      </c>
    </row>
    <row r="13" spans="1:10" x14ac:dyDescent="0.2">
      <c r="A13" s="162">
        <v>6</v>
      </c>
      <c r="B13" s="345" t="s">
        <v>246</v>
      </c>
      <c r="C13" s="345"/>
      <c r="D13" s="345"/>
      <c r="E13" s="171" t="s">
        <v>247</v>
      </c>
      <c r="F13" s="170">
        <v>56</v>
      </c>
      <c r="G13" s="170">
        <v>57</v>
      </c>
      <c r="H13" s="170">
        <v>31</v>
      </c>
      <c r="I13" s="170">
        <v>10</v>
      </c>
      <c r="J13" s="170">
        <v>0</v>
      </c>
    </row>
    <row r="14" spans="1:10" x14ac:dyDescent="0.2">
      <c r="A14" s="162">
        <v>7</v>
      </c>
      <c r="B14" s="345" t="s">
        <v>248</v>
      </c>
      <c r="C14" s="345"/>
      <c r="D14" s="345"/>
      <c r="E14" s="171" t="s">
        <v>249</v>
      </c>
      <c r="F14" s="170">
        <v>11</v>
      </c>
      <c r="G14" s="170">
        <v>12</v>
      </c>
      <c r="H14" s="170">
        <v>3</v>
      </c>
      <c r="I14" s="170">
        <v>0</v>
      </c>
      <c r="J14" s="170">
        <v>0</v>
      </c>
    </row>
    <row r="15" spans="1:10" x14ac:dyDescent="0.2">
      <c r="A15" s="162">
        <v>8</v>
      </c>
      <c r="B15" s="345" t="s">
        <v>250</v>
      </c>
      <c r="C15" s="345"/>
      <c r="D15" s="345"/>
      <c r="E15" s="171" t="s">
        <v>251</v>
      </c>
      <c r="F15" s="170">
        <v>19</v>
      </c>
      <c r="G15" s="170">
        <v>19</v>
      </c>
      <c r="H15" s="170">
        <v>10</v>
      </c>
      <c r="I15" s="170">
        <v>5</v>
      </c>
      <c r="J15" s="170">
        <v>1</v>
      </c>
    </row>
    <row r="16" spans="1:10" x14ac:dyDescent="0.2">
      <c r="A16" s="162">
        <v>9</v>
      </c>
      <c r="B16" s="345" t="s">
        <v>252</v>
      </c>
      <c r="C16" s="345"/>
      <c r="D16" s="345"/>
      <c r="E16" s="171" t="s">
        <v>253</v>
      </c>
      <c r="F16" s="170">
        <v>10</v>
      </c>
      <c r="G16" s="170">
        <v>7</v>
      </c>
      <c r="H16" s="170">
        <v>4</v>
      </c>
      <c r="I16" s="170">
        <v>3</v>
      </c>
      <c r="J16" s="170">
        <v>0</v>
      </c>
    </row>
    <row r="17" spans="1:10" x14ac:dyDescent="0.2">
      <c r="A17" s="162">
        <v>10</v>
      </c>
      <c r="B17" s="345" t="s">
        <v>254</v>
      </c>
      <c r="C17" s="345"/>
      <c r="D17" s="345"/>
      <c r="E17" s="171" t="s">
        <v>46</v>
      </c>
      <c r="F17" s="170">
        <v>29</v>
      </c>
      <c r="G17" s="170">
        <v>27</v>
      </c>
      <c r="H17" s="170">
        <v>20</v>
      </c>
      <c r="I17" s="170">
        <v>13</v>
      </c>
      <c r="J17" s="170">
        <v>1</v>
      </c>
    </row>
    <row r="18" spans="1:10" x14ac:dyDescent="0.2">
      <c r="A18" s="162">
        <v>11</v>
      </c>
      <c r="B18" s="345" t="s">
        <v>255</v>
      </c>
      <c r="C18" s="345"/>
      <c r="D18" s="345"/>
      <c r="E18" s="171" t="s">
        <v>48</v>
      </c>
      <c r="F18" s="170">
        <v>35</v>
      </c>
      <c r="G18" s="170">
        <v>20</v>
      </c>
      <c r="H18" s="170">
        <v>11</v>
      </c>
      <c r="I18" s="170">
        <v>5</v>
      </c>
      <c r="J18" s="170">
        <v>0</v>
      </c>
    </row>
    <row r="19" spans="1:10" x14ac:dyDescent="0.2">
      <c r="A19" s="162">
        <v>12</v>
      </c>
      <c r="B19" s="345" t="s">
        <v>256</v>
      </c>
      <c r="C19" s="345"/>
      <c r="D19" s="345"/>
      <c r="E19" s="171" t="s">
        <v>50</v>
      </c>
      <c r="F19" s="170">
        <v>2</v>
      </c>
      <c r="G19" s="170">
        <v>2</v>
      </c>
      <c r="H19" s="170">
        <v>0</v>
      </c>
      <c r="I19" s="170">
        <v>0</v>
      </c>
      <c r="J19" s="170">
        <v>0</v>
      </c>
    </row>
    <row r="20" spans="1:10" x14ac:dyDescent="0.2">
      <c r="A20" s="162">
        <v>13</v>
      </c>
      <c r="B20" s="345" t="s">
        <v>257</v>
      </c>
      <c r="C20" s="345"/>
      <c r="D20" s="345"/>
      <c r="E20" s="171" t="s">
        <v>52</v>
      </c>
      <c r="F20" s="170">
        <v>40</v>
      </c>
      <c r="G20" s="170">
        <v>32</v>
      </c>
      <c r="H20" s="170">
        <v>18</v>
      </c>
      <c r="I20" s="170">
        <v>10</v>
      </c>
      <c r="J20" s="170">
        <v>1</v>
      </c>
    </row>
    <row r="21" spans="1:10" x14ac:dyDescent="0.2">
      <c r="A21" s="162">
        <v>14</v>
      </c>
      <c r="B21" s="345" t="s">
        <v>258</v>
      </c>
      <c r="C21" s="345"/>
      <c r="D21" s="345"/>
      <c r="E21" s="171" t="s">
        <v>54</v>
      </c>
      <c r="F21" s="170">
        <v>44</v>
      </c>
      <c r="G21" s="170">
        <v>37</v>
      </c>
      <c r="H21" s="170">
        <v>20</v>
      </c>
      <c r="I21" s="170">
        <v>11</v>
      </c>
      <c r="J21" s="170">
        <v>1</v>
      </c>
    </row>
    <row r="22" spans="1:10" x14ac:dyDescent="0.2">
      <c r="A22" s="162">
        <v>15</v>
      </c>
      <c r="B22" s="345" t="s">
        <v>259</v>
      </c>
      <c r="C22" s="345"/>
      <c r="D22" s="345"/>
      <c r="E22" s="171" t="s">
        <v>56</v>
      </c>
      <c r="F22" s="170">
        <v>26</v>
      </c>
      <c r="G22" s="170">
        <v>13</v>
      </c>
      <c r="H22" s="170">
        <v>7</v>
      </c>
      <c r="I22" s="170">
        <v>0</v>
      </c>
      <c r="J22" s="170">
        <v>0</v>
      </c>
    </row>
    <row r="23" spans="1:10" x14ac:dyDescent="0.2">
      <c r="A23" s="162">
        <v>16</v>
      </c>
      <c r="B23" s="348" t="s">
        <v>260</v>
      </c>
      <c r="C23" s="349"/>
      <c r="D23" s="350"/>
      <c r="E23" s="169" t="s">
        <v>203</v>
      </c>
      <c r="F23" s="170">
        <v>7</v>
      </c>
      <c r="G23" s="170">
        <v>9</v>
      </c>
      <c r="H23" s="170">
        <v>3</v>
      </c>
      <c r="I23" s="170">
        <v>1</v>
      </c>
      <c r="J23" s="170">
        <v>0</v>
      </c>
    </row>
    <row r="24" spans="1:10" x14ac:dyDescent="0.2">
      <c r="A24" s="351">
        <v>17</v>
      </c>
      <c r="B24" s="352" t="s">
        <v>261</v>
      </c>
      <c r="C24" s="353"/>
      <c r="D24" s="172" t="s">
        <v>262</v>
      </c>
      <c r="E24" s="171" t="s">
        <v>263</v>
      </c>
      <c r="F24" s="170">
        <v>14</v>
      </c>
      <c r="G24" s="170">
        <v>18</v>
      </c>
      <c r="H24" s="170">
        <v>9</v>
      </c>
      <c r="I24" s="170">
        <v>3</v>
      </c>
      <c r="J24" s="170">
        <v>0</v>
      </c>
    </row>
    <row r="25" spans="1:10" x14ac:dyDescent="0.2">
      <c r="A25" s="351"/>
      <c r="B25" s="354"/>
      <c r="C25" s="355"/>
      <c r="D25" s="172" t="s">
        <v>264</v>
      </c>
      <c r="E25" s="171" t="s">
        <v>265</v>
      </c>
      <c r="F25" s="170">
        <v>21</v>
      </c>
      <c r="G25" s="170">
        <v>27</v>
      </c>
      <c r="H25" s="170">
        <v>16</v>
      </c>
      <c r="I25" s="170">
        <v>6</v>
      </c>
      <c r="J25" s="170">
        <v>0</v>
      </c>
    </row>
    <row r="26" spans="1:10" x14ac:dyDescent="0.2">
      <c r="A26" s="351"/>
      <c r="B26" s="354"/>
      <c r="C26" s="355"/>
      <c r="D26" s="172" t="s">
        <v>266</v>
      </c>
      <c r="E26" s="171" t="s">
        <v>267</v>
      </c>
      <c r="F26" s="170">
        <v>17</v>
      </c>
      <c r="G26" s="170">
        <v>14</v>
      </c>
      <c r="H26" s="170">
        <v>4</v>
      </c>
      <c r="I26" s="170">
        <v>0</v>
      </c>
      <c r="J26" s="170">
        <v>0</v>
      </c>
    </row>
    <row r="27" spans="1:10" x14ac:dyDescent="0.2">
      <c r="A27" s="351"/>
      <c r="B27" s="356"/>
      <c r="C27" s="357"/>
      <c r="D27" s="172" t="s">
        <v>268</v>
      </c>
      <c r="E27" s="171" t="s">
        <v>269</v>
      </c>
      <c r="F27" s="170">
        <v>52</v>
      </c>
      <c r="G27" s="170">
        <v>39</v>
      </c>
      <c r="H27" s="170">
        <v>25</v>
      </c>
      <c r="I27" s="170">
        <v>15</v>
      </c>
      <c r="J27" s="170">
        <v>1</v>
      </c>
    </row>
    <row r="28" spans="1:10" x14ac:dyDescent="0.2">
      <c r="A28" s="351">
        <v>18</v>
      </c>
      <c r="B28" s="358" t="s">
        <v>270</v>
      </c>
      <c r="C28" s="361" t="s">
        <v>271</v>
      </c>
      <c r="D28" s="362"/>
      <c r="E28" s="169" t="s">
        <v>272</v>
      </c>
      <c r="F28" s="170">
        <v>49</v>
      </c>
      <c r="G28" s="170">
        <v>38</v>
      </c>
      <c r="H28" s="170">
        <v>19</v>
      </c>
      <c r="I28" s="170">
        <v>16</v>
      </c>
      <c r="J28" s="170">
        <v>1</v>
      </c>
    </row>
    <row r="29" spans="1:10" x14ac:dyDescent="0.2">
      <c r="A29" s="351"/>
      <c r="B29" s="359"/>
      <c r="C29" s="361" t="s">
        <v>273</v>
      </c>
      <c r="D29" s="362"/>
      <c r="E29" s="169" t="s">
        <v>274</v>
      </c>
      <c r="F29" s="170">
        <v>34</v>
      </c>
      <c r="G29" s="170">
        <v>24</v>
      </c>
      <c r="H29" s="170">
        <v>15</v>
      </c>
      <c r="I29" s="170">
        <v>12</v>
      </c>
      <c r="J29" s="170">
        <v>1</v>
      </c>
    </row>
    <row r="30" spans="1:10" x14ac:dyDescent="0.2">
      <c r="A30" s="351"/>
      <c r="B30" s="359"/>
      <c r="C30" s="361" t="s">
        <v>275</v>
      </c>
      <c r="D30" s="362"/>
      <c r="E30" s="169" t="s">
        <v>276</v>
      </c>
      <c r="F30" s="170">
        <v>25</v>
      </c>
      <c r="G30" s="170">
        <v>20</v>
      </c>
      <c r="H30" s="170">
        <v>9</v>
      </c>
      <c r="I30" s="170">
        <v>8</v>
      </c>
      <c r="J30" s="170">
        <v>1</v>
      </c>
    </row>
    <row r="31" spans="1:10" x14ac:dyDescent="0.2">
      <c r="A31" s="351"/>
      <c r="B31" s="360"/>
      <c r="C31" s="361" t="s">
        <v>277</v>
      </c>
      <c r="D31" s="362"/>
      <c r="E31" s="169" t="s">
        <v>278</v>
      </c>
      <c r="F31" s="170">
        <v>29</v>
      </c>
      <c r="G31" s="170">
        <v>20</v>
      </c>
      <c r="H31" s="170">
        <v>13</v>
      </c>
      <c r="I31" s="170">
        <v>9</v>
      </c>
      <c r="J31" s="170">
        <v>1</v>
      </c>
    </row>
    <row r="32" spans="1:10" ht="30" customHeight="1" x14ac:dyDescent="0.2"/>
    <row r="33" spans="1:10" x14ac:dyDescent="0.2">
      <c r="A33" s="332"/>
      <c r="B33" s="332"/>
      <c r="C33" s="332"/>
      <c r="D33" s="332"/>
      <c r="E33" s="332"/>
      <c r="F33" s="344" t="s">
        <v>289</v>
      </c>
      <c r="G33" s="344"/>
      <c r="H33" s="344"/>
      <c r="I33" s="344"/>
      <c r="J33" s="344"/>
    </row>
    <row r="34" spans="1:10" ht="15" customHeight="1" x14ac:dyDescent="0.2">
      <c r="A34" s="333" t="s">
        <v>239</v>
      </c>
      <c r="B34" s="335"/>
      <c r="C34" s="336"/>
      <c r="D34" s="337"/>
      <c r="E34" s="160"/>
      <c r="F34" s="341" t="s">
        <v>240</v>
      </c>
      <c r="G34" s="342"/>
      <c r="H34" s="342"/>
      <c r="I34" s="342"/>
      <c r="J34" s="343"/>
    </row>
    <row r="35" spans="1:10" x14ac:dyDescent="0.2">
      <c r="A35" s="334"/>
      <c r="B35" s="338"/>
      <c r="C35" s="339"/>
      <c r="D35" s="340"/>
      <c r="E35" s="161"/>
      <c r="F35" s="162" t="s">
        <v>299</v>
      </c>
      <c r="G35" s="162" t="s">
        <v>300</v>
      </c>
      <c r="H35" s="162" t="s">
        <v>301</v>
      </c>
      <c r="I35" s="162" t="s">
        <v>302</v>
      </c>
      <c r="J35" s="162" t="s">
        <v>303</v>
      </c>
    </row>
    <row r="36" spans="1:10" s="168" customFormat="1" hidden="1" x14ac:dyDescent="0.2">
      <c r="A36" s="163"/>
      <c r="B36" s="164"/>
      <c r="C36" s="165"/>
      <c r="D36" s="166"/>
      <c r="E36" s="161"/>
      <c r="F36" s="167">
        <v>70</v>
      </c>
      <c r="G36" s="167">
        <v>75</v>
      </c>
      <c r="H36" s="167">
        <v>80</v>
      </c>
      <c r="I36" s="167">
        <v>85</v>
      </c>
      <c r="J36" s="167">
        <v>90</v>
      </c>
    </row>
    <row r="37" spans="1:10" x14ac:dyDescent="0.2">
      <c r="A37" s="162">
        <v>1</v>
      </c>
      <c r="B37" s="346" t="s">
        <v>241</v>
      </c>
      <c r="C37" s="346"/>
      <c r="D37" s="346"/>
      <c r="E37" s="169">
        <v>1</v>
      </c>
      <c r="F37" s="170">
        <f>F38+F39</f>
        <v>398</v>
      </c>
      <c r="G37" s="170">
        <f>G38+G39</f>
        <v>502</v>
      </c>
      <c r="H37" s="170">
        <f>H38+H39</f>
        <v>224</v>
      </c>
      <c r="I37" s="170">
        <f>I38+I39</f>
        <v>63</v>
      </c>
      <c r="J37" s="170">
        <f>J38+J39</f>
        <v>11</v>
      </c>
    </row>
    <row r="38" spans="1:10" x14ac:dyDescent="0.2">
      <c r="A38" s="162">
        <v>2</v>
      </c>
      <c r="B38" s="347" t="s">
        <v>242</v>
      </c>
      <c r="C38" s="347"/>
      <c r="D38" s="347"/>
      <c r="E38" s="169" t="s">
        <v>85</v>
      </c>
      <c r="F38" s="170">
        <v>2</v>
      </c>
      <c r="G38" s="170">
        <v>5</v>
      </c>
      <c r="H38" s="170">
        <v>2</v>
      </c>
      <c r="I38" s="170">
        <v>2</v>
      </c>
      <c r="J38" s="170">
        <v>0</v>
      </c>
    </row>
    <row r="39" spans="1:10" x14ac:dyDescent="0.2">
      <c r="A39" s="162">
        <v>3</v>
      </c>
      <c r="B39" s="347" t="s">
        <v>243</v>
      </c>
      <c r="C39" s="347"/>
      <c r="D39" s="347"/>
      <c r="E39" s="169" t="s">
        <v>230</v>
      </c>
      <c r="F39" s="170">
        <f>SUM(F53:F56)</f>
        <v>396</v>
      </c>
      <c r="G39" s="170">
        <f>SUM(G53:G56)</f>
        <v>497</v>
      </c>
      <c r="H39" s="170">
        <f>SUM(H53:H56)</f>
        <v>222</v>
      </c>
      <c r="I39" s="170">
        <f>SUM(I53:I56)</f>
        <v>61</v>
      </c>
      <c r="J39" s="170">
        <f>SUM(J53:J56)</f>
        <v>11</v>
      </c>
    </row>
    <row r="40" spans="1:10" ht="30" customHeight="1" x14ac:dyDescent="0.2">
      <c r="A40" s="162">
        <v>4</v>
      </c>
      <c r="B40" s="345" t="s">
        <v>244</v>
      </c>
      <c r="C40" s="345"/>
      <c r="D40" s="345"/>
      <c r="E40" s="169" t="s">
        <v>231</v>
      </c>
      <c r="F40" s="170">
        <v>223</v>
      </c>
      <c r="G40" s="170">
        <v>288</v>
      </c>
      <c r="H40" s="170">
        <v>143</v>
      </c>
      <c r="I40" s="170">
        <v>35</v>
      </c>
      <c r="J40" s="170">
        <v>7</v>
      </c>
    </row>
    <row r="41" spans="1:10" x14ac:dyDescent="0.2">
      <c r="A41" s="162">
        <v>5</v>
      </c>
      <c r="B41" s="345" t="s">
        <v>245</v>
      </c>
      <c r="C41" s="345"/>
      <c r="D41" s="345"/>
      <c r="E41" s="169" t="s">
        <v>232</v>
      </c>
      <c r="F41" s="170">
        <v>1</v>
      </c>
      <c r="G41" s="170">
        <v>2</v>
      </c>
      <c r="H41" s="170">
        <v>0</v>
      </c>
      <c r="I41" s="170">
        <v>1</v>
      </c>
      <c r="J41" s="170">
        <v>0</v>
      </c>
    </row>
    <row r="42" spans="1:10" x14ac:dyDescent="0.2">
      <c r="A42" s="162">
        <v>6</v>
      </c>
      <c r="B42" s="345" t="s">
        <v>246</v>
      </c>
      <c r="C42" s="345"/>
      <c r="D42" s="345"/>
      <c r="E42" s="171" t="s">
        <v>247</v>
      </c>
      <c r="F42" s="170">
        <v>151</v>
      </c>
      <c r="G42" s="170">
        <v>219</v>
      </c>
      <c r="H42" s="170">
        <v>110</v>
      </c>
      <c r="I42" s="170">
        <v>29</v>
      </c>
      <c r="J42" s="170">
        <v>8</v>
      </c>
    </row>
    <row r="43" spans="1:10" x14ac:dyDescent="0.2">
      <c r="A43" s="162">
        <v>7</v>
      </c>
      <c r="B43" s="345" t="s">
        <v>248</v>
      </c>
      <c r="C43" s="345"/>
      <c r="D43" s="345"/>
      <c r="E43" s="171" t="s">
        <v>249</v>
      </c>
      <c r="F43" s="170">
        <v>18</v>
      </c>
      <c r="G43" s="170">
        <v>16</v>
      </c>
      <c r="H43" s="170">
        <v>10</v>
      </c>
      <c r="I43" s="170">
        <v>0</v>
      </c>
      <c r="J43" s="170">
        <v>0</v>
      </c>
    </row>
    <row r="44" spans="1:10" x14ac:dyDescent="0.2">
      <c r="A44" s="162">
        <v>8</v>
      </c>
      <c r="B44" s="345" t="s">
        <v>250</v>
      </c>
      <c r="C44" s="345"/>
      <c r="D44" s="345"/>
      <c r="E44" s="171" t="s">
        <v>251</v>
      </c>
      <c r="F44" s="170">
        <v>145</v>
      </c>
      <c r="G44" s="170">
        <v>198</v>
      </c>
      <c r="H44" s="170">
        <v>89</v>
      </c>
      <c r="I44" s="170">
        <v>27</v>
      </c>
      <c r="J44" s="170">
        <v>5</v>
      </c>
    </row>
    <row r="45" spans="1:10" x14ac:dyDescent="0.2">
      <c r="A45" s="162">
        <v>9</v>
      </c>
      <c r="B45" s="345" t="s">
        <v>252</v>
      </c>
      <c r="C45" s="345"/>
      <c r="D45" s="345"/>
      <c r="E45" s="171" t="s">
        <v>253</v>
      </c>
      <c r="F45" s="170">
        <v>56</v>
      </c>
      <c r="G45" s="170">
        <v>78</v>
      </c>
      <c r="H45" s="170">
        <v>35</v>
      </c>
      <c r="I45" s="170">
        <v>11</v>
      </c>
      <c r="J45" s="170">
        <v>3</v>
      </c>
    </row>
    <row r="46" spans="1:10" x14ac:dyDescent="0.2">
      <c r="A46" s="162">
        <v>10</v>
      </c>
      <c r="B46" s="345" t="s">
        <v>254</v>
      </c>
      <c r="C46" s="345"/>
      <c r="D46" s="345"/>
      <c r="E46" s="171" t="s">
        <v>46</v>
      </c>
      <c r="F46" s="170">
        <v>125</v>
      </c>
      <c r="G46" s="170">
        <v>146</v>
      </c>
      <c r="H46" s="170">
        <v>74</v>
      </c>
      <c r="I46" s="170">
        <v>18</v>
      </c>
      <c r="J46" s="170">
        <v>3</v>
      </c>
    </row>
    <row r="47" spans="1:10" x14ac:dyDescent="0.2">
      <c r="A47" s="162">
        <v>11</v>
      </c>
      <c r="B47" s="345" t="s">
        <v>255</v>
      </c>
      <c r="C47" s="345"/>
      <c r="D47" s="345"/>
      <c r="E47" s="171" t="s">
        <v>48</v>
      </c>
      <c r="F47" s="170">
        <v>185</v>
      </c>
      <c r="G47" s="170">
        <v>191</v>
      </c>
      <c r="H47" s="170">
        <v>78</v>
      </c>
      <c r="I47" s="170">
        <v>14</v>
      </c>
      <c r="J47" s="170">
        <v>3</v>
      </c>
    </row>
    <row r="48" spans="1:10" x14ac:dyDescent="0.2">
      <c r="A48" s="162">
        <v>12</v>
      </c>
      <c r="B48" s="345" t="s">
        <v>256</v>
      </c>
      <c r="C48" s="345"/>
      <c r="D48" s="345"/>
      <c r="E48" s="171" t="s">
        <v>50</v>
      </c>
      <c r="F48" s="170">
        <v>0</v>
      </c>
      <c r="G48" s="170">
        <v>0</v>
      </c>
      <c r="H48" s="170">
        <v>1</v>
      </c>
      <c r="I48" s="170">
        <v>1</v>
      </c>
      <c r="J48" s="170">
        <v>0</v>
      </c>
    </row>
    <row r="49" spans="1:10" x14ac:dyDescent="0.2">
      <c r="A49" s="162">
        <v>13</v>
      </c>
      <c r="B49" s="345" t="s">
        <v>257</v>
      </c>
      <c r="C49" s="345"/>
      <c r="D49" s="345"/>
      <c r="E49" s="171" t="s">
        <v>52</v>
      </c>
      <c r="F49" s="170">
        <v>173</v>
      </c>
      <c r="G49" s="170">
        <v>191</v>
      </c>
      <c r="H49" s="170">
        <v>84</v>
      </c>
      <c r="I49" s="170">
        <v>18</v>
      </c>
      <c r="J49" s="170">
        <v>3</v>
      </c>
    </row>
    <row r="50" spans="1:10" x14ac:dyDescent="0.2">
      <c r="A50" s="162">
        <v>14</v>
      </c>
      <c r="B50" s="345" t="s">
        <v>258</v>
      </c>
      <c r="C50" s="345"/>
      <c r="D50" s="345"/>
      <c r="E50" s="171" t="s">
        <v>54</v>
      </c>
      <c r="F50" s="170">
        <v>187</v>
      </c>
      <c r="G50" s="170">
        <v>246</v>
      </c>
      <c r="H50" s="170">
        <v>106</v>
      </c>
      <c r="I50" s="170">
        <v>24</v>
      </c>
      <c r="J50" s="170">
        <v>5</v>
      </c>
    </row>
    <row r="51" spans="1:10" x14ac:dyDescent="0.2">
      <c r="A51" s="162">
        <v>15</v>
      </c>
      <c r="B51" s="345" t="s">
        <v>259</v>
      </c>
      <c r="C51" s="345"/>
      <c r="D51" s="345"/>
      <c r="E51" s="171" t="s">
        <v>56</v>
      </c>
      <c r="F51" s="170">
        <v>3</v>
      </c>
      <c r="G51" s="170">
        <v>4</v>
      </c>
      <c r="H51" s="170">
        <v>3</v>
      </c>
      <c r="I51" s="170">
        <v>0</v>
      </c>
      <c r="J51" s="170">
        <v>0</v>
      </c>
    </row>
    <row r="52" spans="1:10" x14ac:dyDescent="0.2">
      <c r="A52" s="162">
        <v>16</v>
      </c>
      <c r="B52" s="348" t="s">
        <v>260</v>
      </c>
      <c r="C52" s="349"/>
      <c r="D52" s="350"/>
      <c r="E52" s="169" t="s">
        <v>203</v>
      </c>
      <c r="F52" s="170">
        <v>15</v>
      </c>
      <c r="G52" s="170">
        <v>23</v>
      </c>
      <c r="H52" s="170">
        <v>4</v>
      </c>
      <c r="I52" s="170">
        <v>0</v>
      </c>
      <c r="J52" s="170">
        <v>1</v>
      </c>
    </row>
    <row r="53" spans="1:10" x14ac:dyDescent="0.2">
      <c r="A53" s="351">
        <v>17</v>
      </c>
      <c r="B53" s="352" t="s">
        <v>261</v>
      </c>
      <c r="C53" s="353"/>
      <c r="D53" s="172" t="s">
        <v>262</v>
      </c>
      <c r="E53" s="171" t="s">
        <v>263</v>
      </c>
      <c r="F53" s="170">
        <v>42</v>
      </c>
      <c r="G53" s="170">
        <v>61</v>
      </c>
      <c r="H53" s="170">
        <v>24</v>
      </c>
      <c r="I53" s="170">
        <v>11</v>
      </c>
      <c r="J53" s="170">
        <v>0</v>
      </c>
    </row>
    <row r="54" spans="1:10" x14ac:dyDescent="0.2">
      <c r="A54" s="351"/>
      <c r="B54" s="354"/>
      <c r="C54" s="355"/>
      <c r="D54" s="172" t="s">
        <v>264</v>
      </c>
      <c r="E54" s="171" t="s">
        <v>265</v>
      </c>
      <c r="F54" s="170">
        <v>59</v>
      </c>
      <c r="G54" s="170">
        <v>82</v>
      </c>
      <c r="H54" s="170">
        <v>38</v>
      </c>
      <c r="I54" s="170">
        <v>12</v>
      </c>
      <c r="J54" s="170">
        <v>2</v>
      </c>
    </row>
    <row r="55" spans="1:10" x14ac:dyDescent="0.2">
      <c r="A55" s="351"/>
      <c r="B55" s="354"/>
      <c r="C55" s="355"/>
      <c r="D55" s="172" t="s">
        <v>266</v>
      </c>
      <c r="E55" s="171" t="s">
        <v>267</v>
      </c>
      <c r="F55" s="170">
        <v>48</v>
      </c>
      <c r="G55" s="170">
        <v>65</v>
      </c>
      <c r="H55" s="170">
        <v>30</v>
      </c>
      <c r="I55" s="170">
        <v>9</v>
      </c>
      <c r="J55" s="170">
        <v>2</v>
      </c>
    </row>
    <row r="56" spans="1:10" x14ac:dyDescent="0.2">
      <c r="A56" s="351"/>
      <c r="B56" s="356"/>
      <c r="C56" s="357"/>
      <c r="D56" s="172" t="s">
        <v>268</v>
      </c>
      <c r="E56" s="171" t="s">
        <v>269</v>
      </c>
      <c r="F56" s="170">
        <v>247</v>
      </c>
      <c r="G56" s="170">
        <v>289</v>
      </c>
      <c r="H56" s="170">
        <v>130</v>
      </c>
      <c r="I56" s="170">
        <v>29</v>
      </c>
      <c r="J56" s="170">
        <v>7</v>
      </c>
    </row>
    <row r="57" spans="1:10" x14ac:dyDescent="0.2">
      <c r="A57" s="351">
        <v>18</v>
      </c>
      <c r="B57" s="358" t="s">
        <v>270</v>
      </c>
      <c r="C57" s="361" t="s">
        <v>271</v>
      </c>
      <c r="D57" s="362"/>
      <c r="E57" s="169" t="s">
        <v>272</v>
      </c>
      <c r="F57" s="170">
        <v>256</v>
      </c>
      <c r="G57" s="170">
        <v>273</v>
      </c>
      <c r="H57" s="170">
        <v>128</v>
      </c>
      <c r="I57" s="170">
        <v>24</v>
      </c>
      <c r="J57" s="170">
        <v>4</v>
      </c>
    </row>
    <row r="58" spans="1:10" x14ac:dyDescent="0.2">
      <c r="A58" s="351"/>
      <c r="B58" s="359"/>
      <c r="C58" s="361" t="s">
        <v>273</v>
      </c>
      <c r="D58" s="362"/>
      <c r="E58" s="169" t="s">
        <v>274</v>
      </c>
      <c r="F58" s="170">
        <v>180</v>
      </c>
      <c r="G58" s="170">
        <v>203</v>
      </c>
      <c r="H58" s="170">
        <v>86</v>
      </c>
      <c r="I58" s="170">
        <v>16</v>
      </c>
      <c r="J58" s="170">
        <v>4</v>
      </c>
    </row>
    <row r="59" spans="1:10" x14ac:dyDescent="0.2">
      <c r="A59" s="351"/>
      <c r="B59" s="359"/>
      <c r="C59" s="361" t="s">
        <v>275</v>
      </c>
      <c r="D59" s="362"/>
      <c r="E59" s="169" t="s">
        <v>276</v>
      </c>
      <c r="F59" s="170">
        <v>140</v>
      </c>
      <c r="G59" s="170">
        <v>173</v>
      </c>
      <c r="H59" s="170">
        <v>68</v>
      </c>
      <c r="I59" s="170">
        <v>10</v>
      </c>
      <c r="J59" s="170">
        <v>2</v>
      </c>
    </row>
    <row r="60" spans="1:10" x14ac:dyDescent="0.2">
      <c r="A60" s="351"/>
      <c r="B60" s="360"/>
      <c r="C60" s="361" t="s">
        <v>277</v>
      </c>
      <c r="D60" s="362"/>
      <c r="E60" s="169" t="s">
        <v>278</v>
      </c>
      <c r="F60" s="170">
        <v>160</v>
      </c>
      <c r="G60" s="170">
        <v>180</v>
      </c>
      <c r="H60" s="170">
        <v>73</v>
      </c>
      <c r="I60" s="170">
        <v>13</v>
      </c>
      <c r="J60" s="170">
        <v>3</v>
      </c>
    </row>
  </sheetData>
  <mergeCells count="61">
    <mergeCell ref="C60:D60"/>
    <mergeCell ref="B50:D50"/>
    <mergeCell ref="B51:D51"/>
    <mergeCell ref="B52:D52"/>
    <mergeCell ref="A53:A56"/>
    <mergeCell ref="B53:C56"/>
    <mergeCell ref="A57:A60"/>
    <mergeCell ref="B57:B60"/>
    <mergeCell ref="C57:D57"/>
    <mergeCell ref="C58:D58"/>
    <mergeCell ref="C59:D59"/>
    <mergeCell ref="F33:J33"/>
    <mergeCell ref="A34:A35"/>
    <mergeCell ref="B34:D35"/>
    <mergeCell ref="F34:J34"/>
    <mergeCell ref="B49:D49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37:D37"/>
    <mergeCell ref="A28:A31"/>
    <mergeCell ref="B28:B31"/>
    <mergeCell ref="C28:D28"/>
    <mergeCell ref="C29:D29"/>
    <mergeCell ref="C30:D30"/>
    <mergeCell ref="C31:D31"/>
    <mergeCell ref="A33:E33"/>
    <mergeCell ref="B20:D20"/>
    <mergeCell ref="B21:D21"/>
    <mergeCell ref="B22:D22"/>
    <mergeCell ref="B23:D23"/>
    <mergeCell ref="A24:A27"/>
    <mergeCell ref="B24:C27"/>
    <mergeCell ref="B19:D19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A5:A6"/>
    <mergeCell ref="B5:D6"/>
    <mergeCell ref="F5:J5"/>
    <mergeCell ref="A1:J1"/>
    <mergeCell ref="A2:J2"/>
    <mergeCell ref="A3:J3"/>
    <mergeCell ref="A4:E4"/>
    <mergeCell ref="F4:J4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1"/>
  <sheetViews>
    <sheetView workbookViewId="0">
      <selection activeCell="F8" sqref="F8"/>
    </sheetView>
  </sheetViews>
  <sheetFormatPr defaultRowHeight="12.75" x14ac:dyDescent="0.2"/>
  <cols>
    <col min="1" max="1" width="4.140625" style="1" customWidth="1"/>
    <col min="2" max="2" width="15.7109375" style="1" customWidth="1"/>
    <col min="3" max="3" width="9.140625" style="1"/>
    <col min="4" max="4" width="16.7109375" style="1" customWidth="1"/>
    <col min="5" max="5" width="0" style="1" hidden="1" customWidth="1"/>
    <col min="6" max="10" width="10.28515625" style="1" customWidth="1"/>
    <col min="11" max="11" width="12.42578125" style="1" customWidth="1"/>
    <col min="12" max="16384" width="9.140625" style="1"/>
  </cols>
  <sheetData>
    <row r="3" spans="1:12" x14ac:dyDescent="0.2">
      <c r="A3" s="331" t="s">
        <v>304</v>
      </c>
      <c r="B3" s="331"/>
      <c r="C3" s="331"/>
      <c r="D3" s="331"/>
      <c r="E3" s="331"/>
      <c r="F3" s="331"/>
      <c r="G3" s="331"/>
      <c r="H3" s="331"/>
      <c r="I3" s="331"/>
      <c r="J3" s="331"/>
      <c r="K3" s="173"/>
      <c r="L3" s="173"/>
    </row>
    <row r="6" spans="1:12" ht="25.5" x14ac:dyDescent="0.2">
      <c r="A6" s="174" t="s">
        <v>239</v>
      </c>
      <c r="B6" s="363"/>
      <c r="C6" s="363"/>
      <c r="D6" s="363"/>
      <c r="E6" s="171"/>
      <c r="F6" s="174" t="s">
        <v>305</v>
      </c>
      <c r="G6" s="174" t="s">
        <v>306</v>
      </c>
      <c r="H6" s="174" t="s">
        <v>307</v>
      </c>
      <c r="I6" s="174" t="s">
        <v>308</v>
      </c>
      <c r="J6" s="174" t="s">
        <v>309</v>
      </c>
      <c r="K6" s="174" t="s">
        <v>310</v>
      </c>
    </row>
    <row r="7" spans="1:12" hidden="1" x14ac:dyDescent="0.2">
      <c r="A7" s="175"/>
      <c r="B7" s="364"/>
      <c r="C7" s="365"/>
      <c r="D7" s="366"/>
      <c r="E7" s="176"/>
      <c r="F7" s="167">
        <v>1</v>
      </c>
      <c r="G7" s="167">
        <v>2</v>
      </c>
      <c r="H7" s="167">
        <v>5</v>
      </c>
      <c r="I7" s="167">
        <v>3</v>
      </c>
      <c r="J7" s="167">
        <v>4</v>
      </c>
      <c r="K7" s="167">
        <v>6</v>
      </c>
    </row>
    <row r="8" spans="1:12" x14ac:dyDescent="0.2">
      <c r="A8" s="162">
        <v>1</v>
      </c>
      <c r="B8" s="346" t="s">
        <v>241</v>
      </c>
      <c r="C8" s="346"/>
      <c r="D8" s="346"/>
      <c r="E8" s="169">
        <v>1</v>
      </c>
      <c r="F8" s="170">
        <f>SUM('7-17 '!F8:P8)</f>
        <v>0</v>
      </c>
      <c r="G8" s="170">
        <f>SUM('7-17 '!F37:P37)</f>
        <v>0</v>
      </c>
      <c r="H8" s="170">
        <f>F8+G8</f>
        <v>0</v>
      </c>
      <c r="I8" s="170">
        <f>SUM('18-44'!F8:K8)+SUM('45-49'!F8:J8)+SUM('70-90'!F8:J8)</f>
        <v>2921</v>
      </c>
      <c r="J8" s="170">
        <f>SUM('18-44'!F37:K37)+SUM('45-49'!F37:J37)+SUM('70-90'!F37:J37)</f>
        <v>11500</v>
      </c>
      <c r="K8" s="170">
        <f t="shared" ref="K8:K31" si="0">I8+J8</f>
        <v>14421</v>
      </c>
    </row>
    <row r="9" spans="1:12" x14ac:dyDescent="0.2">
      <c r="A9" s="162">
        <v>2</v>
      </c>
      <c r="B9" s="347" t="s">
        <v>242</v>
      </c>
      <c r="C9" s="347"/>
      <c r="D9" s="347"/>
      <c r="E9" s="169" t="s">
        <v>85</v>
      </c>
      <c r="F9" s="170">
        <f>SUM('7-17 '!F9:P9)</f>
        <v>0</v>
      </c>
      <c r="G9" s="170">
        <f>SUM('7-17 '!F38:P38)</f>
        <v>0</v>
      </c>
      <c r="H9" s="170">
        <f>F9+G9</f>
        <v>0</v>
      </c>
      <c r="I9" s="170">
        <f>SUM('18-44'!F9:K9)+SUM('45-49'!F9:J9)+SUM('70-90'!F9:J9)</f>
        <v>168</v>
      </c>
      <c r="J9" s="170">
        <f>SUM('18-44'!F38:K38)+SUM('45-49'!F38:J38)+SUM('70-90'!F38:J38)</f>
        <v>748</v>
      </c>
      <c r="K9" s="170">
        <f t="shared" si="0"/>
        <v>916</v>
      </c>
    </row>
    <row r="10" spans="1:12" x14ac:dyDescent="0.2">
      <c r="A10" s="162">
        <v>3</v>
      </c>
      <c r="B10" s="347" t="s">
        <v>243</v>
      </c>
      <c r="C10" s="347"/>
      <c r="D10" s="347"/>
      <c r="E10" s="169" t="s">
        <v>230</v>
      </c>
      <c r="F10" s="170">
        <f>SUM('7-17 '!F10:P10)</f>
        <v>0</v>
      </c>
      <c r="G10" s="170">
        <f>SUM('7-17 '!F39:P39)</f>
        <v>0</v>
      </c>
      <c r="H10" s="170">
        <f>F10+G10</f>
        <v>0</v>
      </c>
      <c r="I10" s="170">
        <f>SUM('18-44'!F10:K10)+SUM('45-49'!F10:J10)+SUM('70-90'!F10:J10)</f>
        <v>2753</v>
      </c>
      <c r="J10" s="170">
        <f>SUM('18-44'!F39:K39)+SUM('45-49'!F39:J39)+SUM('70-90'!F39:J39)</f>
        <v>10752</v>
      </c>
      <c r="K10" s="170">
        <f t="shared" si="0"/>
        <v>13505</v>
      </c>
    </row>
    <row r="11" spans="1:12" ht="27" customHeight="1" x14ac:dyDescent="0.2">
      <c r="A11" s="162">
        <v>4</v>
      </c>
      <c r="B11" s="345" t="s">
        <v>244</v>
      </c>
      <c r="C11" s="345"/>
      <c r="D11" s="345"/>
      <c r="E11" s="169" t="s">
        <v>231</v>
      </c>
      <c r="F11" s="170">
        <f>SUM('7-17 '!F11:P11)</f>
        <v>0</v>
      </c>
      <c r="G11" s="170">
        <f>SUM('7-17 '!F40:P40)</f>
        <v>0</v>
      </c>
      <c r="H11" s="170">
        <f t="shared" ref="H11:H31" si="1">F11+G11</f>
        <v>0</v>
      </c>
      <c r="I11" s="170">
        <f>SUM('18-44'!F11:K11)+SUM('45-49'!F11:J11)+SUM('70-90'!F11:J11)</f>
        <v>1125</v>
      </c>
      <c r="J11" s="170">
        <f>SUM('18-44'!F40:K40)+SUM('45-49'!F40:J40)+SUM('70-90'!F40:J40)</f>
        <v>3971</v>
      </c>
      <c r="K11" s="170">
        <f t="shared" si="0"/>
        <v>5096</v>
      </c>
    </row>
    <row r="12" spans="1:12" x14ac:dyDescent="0.2">
      <c r="A12" s="162">
        <v>5</v>
      </c>
      <c r="B12" s="345" t="s">
        <v>245</v>
      </c>
      <c r="C12" s="345"/>
      <c r="D12" s="345"/>
      <c r="E12" s="169" t="s">
        <v>232</v>
      </c>
      <c r="F12" s="170">
        <f>SUM('7-17 '!F12:P12)</f>
        <v>0</v>
      </c>
      <c r="G12" s="170">
        <f>SUM('7-17 '!F41:P41)</f>
        <v>0</v>
      </c>
      <c r="H12" s="170">
        <f t="shared" si="1"/>
        <v>0</v>
      </c>
      <c r="I12" s="170">
        <f>SUM('18-44'!F12:K12)+SUM('45-49'!F12:J12)+SUM('70-90'!F12:J12)</f>
        <v>44</v>
      </c>
      <c r="J12" s="170">
        <f>SUM('18-44'!F41:K41)+SUM('45-49'!F41:J41)+SUM('70-90'!F41:J41)</f>
        <v>263</v>
      </c>
      <c r="K12" s="170">
        <f t="shared" si="0"/>
        <v>307</v>
      </c>
    </row>
    <row r="13" spans="1:12" x14ac:dyDescent="0.2">
      <c r="A13" s="162">
        <v>6</v>
      </c>
      <c r="B13" s="345" t="s">
        <v>246</v>
      </c>
      <c r="C13" s="345"/>
      <c r="D13" s="345"/>
      <c r="E13" s="171" t="s">
        <v>247</v>
      </c>
      <c r="F13" s="170">
        <f>SUM('7-17 '!F13:P13)</f>
        <v>0</v>
      </c>
      <c r="G13" s="170">
        <f>SUM('7-17 '!F42:P42)</f>
        <v>0</v>
      </c>
      <c r="H13" s="170">
        <f t="shared" si="1"/>
        <v>0</v>
      </c>
      <c r="I13" s="170">
        <f>SUM('18-44'!F13:K13)+SUM('45-49'!F13:J13)+SUM('70-90'!F13:J13)</f>
        <v>1064</v>
      </c>
      <c r="J13" s="170">
        <f>SUM('18-44'!F42:K42)+SUM('45-49'!F42:J42)+SUM('70-90'!F42:J42)</f>
        <v>3680</v>
      </c>
      <c r="K13" s="170">
        <f t="shared" si="0"/>
        <v>4744</v>
      </c>
    </row>
    <row r="14" spans="1:12" x14ac:dyDescent="0.2">
      <c r="A14" s="162">
        <v>7</v>
      </c>
      <c r="B14" s="345" t="s">
        <v>248</v>
      </c>
      <c r="C14" s="345"/>
      <c r="D14" s="345"/>
      <c r="E14" s="171" t="s">
        <v>249</v>
      </c>
      <c r="F14" s="170">
        <f>SUM('7-17 '!F14:P14)</f>
        <v>0</v>
      </c>
      <c r="G14" s="170">
        <f>SUM('7-17 '!F43:P43)</f>
        <v>0</v>
      </c>
      <c r="H14" s="170">
        <f t="shared" si="1"/>
        <v>0</v>
      </c>
      <c r="I14" s="170">
        <f>SUM('18-44'!F14:K14)+SUM('45-49'!F14:J14)+SUM('70-90'!F14:J14)</f>
        <v>165</v>
      </c>
      <c r="J14" s="170">
        <f>SUM('18-44'!F43:K43)+SUM('45-49'!F43:J43)+SUM('70-90'!F43:J43)</f>
        <v>443</v>
      </c>
      <c r="K14" s="170">
        <f t="shared" si="0"/>
        <v>608</v>
      </c>
    </row>
    <row r="15" spans="1:12" x14ac:dyDescent="0.2">
      <c r="A15" s="162">
        <v>8</v>
      </c>
      <c r="B15" s="345" t="s">
        <v>250</v>
      </c>
      <c r="C15" s="345"/>
      <c r="D15" s="345"/>
      <c r="E15" s="171" t="s">
        <v>251</v>
      </c>
      <c r="F15" s="170">
        <f>SUM('7-17 '!F15:P15)</f>
        <v>0</v>
      </c>
      <c r="G15" s="170">
        <f>SUM('7-17 '!F44:P44)</f>
        <v>0</v>
      </c>
      <c r="H15" s="170">
        <f t="shared" si="1"/>
        <v>0</v>
      </c>
      <c r="I15" s="170">
        <f>SUM('18-44'!F15:K15)+SUM('45-49'!F15:J15)+SUM('70-90'!F15:J15)</f>
        <v>502</v>
      </c>
      <c r="J15" s="170">
        <f>SUM('18-44'!F44:K44)+SUM('45-49'!F44:J44)+SUM('70-90'!F44:J44)</f>
        <v>3537</v>
      </c>
      <c r="K15" s="170">
        <f t="shared" si="0"/>
        <v>4039</v>
      </c>
    </row>
    <row r="16" spans="1:12" x14ac:dyDescent="0.2">
      <c r="A16" s="162">
        <v>9</v>
      </c>
      <c r="B16" s="345" t="s">
        <v>252</v>
      </c>
      <c r="C16" s="345"/>
      <c r="D16" s="345"/>
      <c r="E16" s="171" t="s">
        <v>253</v>
      </c>
      <c r="F16" s="170">
        <f>SUM('7-17 '!F16:P16)</f>
        <v>0</v>
      </c>
      <c r="G16" s="170">
        <f>SUM('7-17 '!F45:P45)</f>
        <v>0</v>
      </c>
      <c r="H16" s="170">
        <f t="shared" si="1"/>
        <v>0</v>
      </c>
      <c r="I16" s="170">
        <f>SUM('18-44'!F16:K16)+SUM('45-49'!F16:J16)+SUM('70-90'!F16:J16)</f>
        <v>207</v>
      </c>
      <c r="J16" s="170">
        <f>SUM('18-44'!F45:K45)+SUM('45-49'!F45:J45)+SUM('70-90'!F45:J45)</f>
        <v>858</v>
      </c>
      <c r="K16" s="170">
        <f t="shared" si="0"/>
        <v>1065</v>
      </c>
    </row>
    <row r="17" spans="1:11" x14ac:dyDescent="0.2">
      <c r="A17" s="162">
        <v>10</v>
      </c>
      <c r="B17" s="345" t="s">
        <v>254</v>
      </c>
      <c r="C17" s="345"/>
      <c r="D17" s="345"/>
      <c r="E17" s="171" t="s">
        <v>46</v>
      </c>
      <c r="F17" s="170">
        <f>SUM('7-17 '!F17:P17)</f>
        <v>0</v>
      </c>
      <c r="G17" s="170">
        <f>SUM('7-17 '!F46:P46)</f>
        <v>0</v>
      </c>
      <c r="H17" s="170">
        <f t="shared" si="1"/>
        <v>0</v>
      </c>
      <c r="I17" s="170">
        <f>SUM('18-44'!F17:K17)+SUM('45-49'!F17:J17)+SUM('70-90'!F17:J17)</f>
        <v>782</v>
      </c>
      <c r="J17" s="170">
        <f>SUM('18-44'!F46:K46)+SUM('45-49'!F46:J46)+SUM('70-90'!F46:J46)</f>
        <v>3030</v>
      </c>
      <c r="K17" s="170">
        <f t="shared" si="0"/>
        <v>3812</v>
      </c>
    </row>
    <row r="18" spans="1:11" x14ac:dyDescent="0.2">
      <c r="A18" s="162">
        <v>11</v>
      </c>
      <c r="B18" s="345" t="s">
        <v>255</v>
      </c>
      <c r="C18" s="345"/>
      <c r="D18" s="345"/>
      <c r="E18" s="171" t="s">
        <v>48</v>
      </c>
      <c r="F18" s="170">
        <f>SUM('7-17 '!F18:P18)</f>
        <v>0</v>
      </c>
      <c r="G18" s="170">
        <f>SUM('7-17 '!F47:P47)</f>
        <v>0</v>
      </c>
      <c r="H18" s="170">
        <f t="shared" si="1"/>
        <v>0</v>
      </c>
      <c r="I18" s="170">
        <f>SUM('18-44'!F18:K18)+SUM('45-49'!F18:J18)+SUM('70-90'!F18:J18)</f>
        <v>711</v>
      </c>
      <c r="J18" s="170">
        <f>SUM('18-44'!F47:K47)+SUM('45-49'!F47:J47)+SUM('70-90'!F47:J47)</f>
        <v>4414</v>
      </c>
      <c r="K18" s="170">
        <f t="shared" si="0"/>
        <v>5125</v>
      </c>
    </row>
    <row r="19" spans="1:11" x14ac:dyDescent="0.2">
      <c r="A19" s="162">
        <v>12</v>
      </c>
      <c r="B19" s="345" t="s">
        <v>256</v>
      </c>
      <c r="C19" s="345"/>
      <c r="D19" s="345"/>
      <c r="E19" s="171" t="s">
        <v>50</v>
      </c>
      <c r="F19" s="170">
        <f>SUM('7-17 '!F19:P19)</f>
        <v>0</v>
      </c>
      <c r="G19" s="170">
        <f>SUM('7-17 '!F48:P48)</f>
        <v>0</v>
      </c>
      <c r="H19" s="170">
        <f t="shared" si="1"/>
        <v>0</v>
      </c>
      <c r="I19" s="170">
        <f>SUM('18-44'!F19:K19)+SUM('45-49'!F19:J19)+SUM('70-90'!F19:J19)</f>
        <v>41</v>
      </c>
      <c r="J19" s="170">
        <f>SUM('18-44'!F48:K48)+SUM('45-49'!F48:J48)+SUM('70-90'!F48:J48)</f>
        <v>131</v>
      </c>
      <c r="K19" s="170">
        <f t="shared" si="0"/>
        <v>172</v>
      </c>
    </row>
    <row r="20" spans="1:11" x14ac:dyDescent="0.2">
      <c r="A20" s="162">
        <v>13</v>
      </c>
      <c r="B20" s="345" t="s">
        <v>257</v>
      </c>
      <c r="C20" s="345"/>
      <c r="D20" s="345"/>
      <c r="E20" s="171" t="s">
        <v>52</v>
      </c>
      <c r="F20" s="170">
        <f>SUM('7-17 '!F20:P20)</f>
        <v>0</v>
      </c>
      <c r="G20" s="170">
        <f>SUM('7-17 '!F49:P49)</f>
        <v>0</v>
      </c>
      <c r="H20" s="170">
        <f t="shared" si="1"/>
        <v>0</v>
      </c>
      <c r="I20" s="170">
        <f>SUM('18-44'!F20:K20)+SUM('45-49'!F20:J20)+SUM('70-90'!F20:J20)</f>
        <v>981</v>
      </c>
      <c r="J20" s="170">
        <f>SUM('18-44'!F49:K49)+SUM('45-49'!F49:J49)+SUM('70-90'!F49:J49)</f>
        <v>4786</v>
      </c>
      <c r="K20" s="170">
        <f t="shared" si="0"/>
        <v>5767</v>
      </c>
    </row>
    <row r="21" spans="1:11" x14ac:dyDescent="0.2">
      <c r="A21" s="162">
        <v>14</v>
      </c>
      <c r="B21" s="345" t="s">
        <v>258</v>
      </c>
      <c r="C21" s="345"/>
      <c r="D21" s="345"/>
      <c r="E21" s="171" t="s">
        <v>54</v>
      </c>
      <c r="F21" s="170">
        <f>SUM('7-17 '!F21:P21)</f>
        <v>0</v>
      </c>
      <c r="G21" s="170">
        <f>SUM('7-17 '!F50:P50)</f>
        <v>0</v>
      </c>
      <c r="H21" s="170">
        <f t="shared" si="1"/>
        <v>0</v>
      </c>
      <c r="I21" s="170">
        <f>SUM('18-44'!F21:K21)+SUM('45-49'!F21:J21)+SUM('70-90'!F21:J21)</f>
        <v>842</v>
      </c>
      <c r="J21" s="170">
        <f>SUM('18-44'!F50:K50)+SUM('45-49'!F50:J50)+SUM('70-90'!F50:J50)</f>
        <v>4588</v>
      </c>
      <c r="K21" s="170">
        <f t="shared" si="0"/>
        <v>5430</v>
      </c>
    </row>
    <row r="22" spans="1:11" x14ac:dyDescent="0.2">
      <c r="A22" s="162">
        <v>15</v>
      </c>
      <c r="B22" s="345" t="s">
        <v>259</v>
      </c>
      <c r="C22" s="345"/>
      <c r="D22" s="345"/>
      <c r="E22" s="171" t="s">
        <v>56</v>
      </c>
      <c r="F22" s="170">
        <f>SUM('7-17 '!F22:P22)</f>
        <v>0</v>
      </c>
      <c r="G22" s="170">
        <f>SUM('7-17 '!F51:P51)</f>
        <v>0</v>
      </c>
      <c r="H22" s="170">
        <f t="shared" si="1"/>
        <v>0</v>
      </c>
      <c r="I22" s="170">
        <f>SUM('18-44'!F22:K22)+SUM('45-49'!F22:J22)+SUM('70-90'!F22:J22)</f>
        <v>1036</v>
      </c>
      <c r="J22" s="170">
        <f>SUM('18-44'!F51:K51)+SUM('45-49'!F51:J51)+SUM('70-90'!F51:J51)</f>
        <v>771</v>
      </c>
      <c r="K22" s="170">
        <f t="shared" si="0"/>
        <v>1807</v>
      </c>
    </row>
    <row r="23" spans="1:11" x14ac:dyDescent="0.2">
      <c r="A23" s="162">
        <v>16</v>
      </c>
      <c r="B23" s="345" t="s">
        <v>260</v>
      </c>
      <c r="C23" s="345"/>
      <c r="D23" s="345"/>
      <c r="E23" s="169" t="s">
        <v>203</v>
      </c>
      <c r="F23" s="170">
        <f>SUM('7-17 '!F23:P23)</f>
        <v>0</v>
      </c>
      <c r="G23" s="170">
        <f>SUM('7-17 '!F52:P52)</f>
        <v>0</v>
      </c>
      <c r="H23" s="170">
        <f t="shared" si="1"/>
        <v>0</v>
      </c>
      <c r="I23" s="170">
        <f>SUM('18-44'!F23:K23)+SUM('45-49'!F23:J23)+SUM('70-90'!F23:J23)</f>
        <v>498</v>
      </c>
      <c r="J23" s="170">
        <f>SUM('18-44'!F52:K52)+SUM('45-49'!F52:J52)+SUM('70-90'!F52:J52)</f>
        <v>1332</v>
      </c>
      <c r="K23" s="170">
        <f t="shared" si="0"/>
        <v>1830</v>
      </c>
    </row>
    <row r="24" spans="1:11" x14ac:dyDescent="0.2">
      <c r="A24" s="351">
        <v>17</v>
      </c>
      <c r="B24" s="346" t="s">
        <v>261</v>
      </c>
      <c r="C24" s="346"/>
      <c r="D24" s="172" t="s">
        <v>262</v>
      </c>
      <c r="E24" s="171" t="s">
        <v>263</v>
      </c>
      <c r="F24" s="170">
        <f>SUM('7-17 '!F24:P24)</f>
        <v>0</v>
      </c>
      <c r="G24" s="170">
        <f>SUM('7-17 '!F53:P53)</f>
        <v>0</v>
      </c>
      <c r="H24" s="170">
        <f t="shared" si="1"/>
        <v>0</v>
      </c>
      <c r="I24" s="170">
        <f>SUM('18-44'!F24:K24)+SUM('45-49'!F24:J24)+SUM('70-90'!F24:J24)</f>
        <v>573</v>
      </c>
      <c r="J24" s="170">
        <f>SUM('18-44'!F53:K53)+SUM('45-49'!F53:J53)+SUM('70-90'!F53:J53)</f>
        <v>2159</v>
      </c>
      <c r="K24" s="170">
        <f t="shared" si="0"/>
        <v>2732</v>
      </c>
    </row>
    <row r="25" spans="1:11" x14ac:dyDescent="0.2">
      <c r="A25" s="351"/>
      <c r="B25" s="346"/>
      <c r="C25" s="346"/>
      <c r="D25" s="172" t="s">
        <v>264</v>
      </c>
      <c r="E25" s="171" t="s">
        <v>265</v>
      </c>
      <c r="F25" s="170">
        <f>SUM('7-17 '!F25:P25)</f>
        <v>0</v>
      </c>
      <c r="G25" s="170">
        <f>SUM('7-17 '!F54:P54)</f>
        <v>0</v>
      </c>
      <c r="H25" s="170">
        <f t="shared" si="1"/>
        <v>0</v>
      </c>
      <c r="I25" s="170">
        <f>SUM('18-44'!F25:K25)+SUM('45-49'!F25:J25)+SUM('70-90'!F25:J25)</f>
        <v>620</v>
      </c>
      <c r="J25" s="170">
        <f>SUM('18-44'!F54:K54)+SUM('45-49'!F54:J54)+SUM('70-90'!F54:J54)</f>
        <v>2035</v>
      </c>
      <c r="K25" s="170">
        <f t="shared" si="0"/>
        <v>2655</v>
      </c>
    </row>
    <row r="26" spans="1:11" x14ac:dyDescent="0.2">
      <c r="A26" s="351"/>
      <c r="B26" s="346"/>
      <c r="C26" s="346"/>
      <c r="D26" s="172" t="s">
        <v>266</v>
      </c>
      <c r="E26" s="171" t="s">
        <v>267</v>
      </c>
      <c r="F26" s="170">
        <f>SUM('7-17 '!F26:P26)</f>
        <v>0</v>
      </c>
      <c r="G26" s="170">
        <f>SUM('7-17 '!F55:P55)</f>
        <v>0</v>
      </c>
      <c r="H26" s="170">
        <f t="shared" si="1"/>
        <v>0</v>
      </c>
      <c r="I26" s="170">
        <f>SUM('18-44'!F26:K26)+SUM('45-49'!F26:J26)+SUM('70-90'!F26:J26)</f>
        <v>455</v>
      </c>
      <c r="J26" s="170">
        <f>SUM('18-44'!F55:K55)+SUM('45-49'!F55:J55)+SUM('70-90'!F55:J55)</f>
        <v>1445</v>
      </c>
      <c r="K26" s="170">
        <f t="shared" si="0"/>
        <v>1900</v>
      </c>
    </row>
    <row r="27" spans="1:11" x14ac:dyDescent="0.2">
      <c r="A27" s="351"/>
      <c r="B27" s="346"/>
      <c r="C27" s="346"/>
      <c r="D27" s="172" t="s">
        <v>268</v>
      </c>
      <c r="E27" s="171" t="s">
        <v>269</v>
      </c>
      <c r="F27" s="170">
        <f>SUM('7-17 '!F27:P27)</f>
        <v>0</v>
      </c>
      <c r="G27" s="170">
        <f>SUM('7-17 '!F56:P56)</f>
        <v>0</v>
      </c>
      <c r="H27" s="170">
        <f t="shared" si="1"/>
        <v>0</v>
      </c>
      <c r="I27" s="170">
        <f>SUM('18-44'!F27:K27)+SUM('45-49'!F27:J27)+SUM('70-90'!F27:J27)</f>
        <v>1105</v>
      </c>
      <c r="J27" s="170">
        <f>SUM('18-44'!F56:K56)+SUM('45-49'!F56:J56)+SUM('70-90'!F56:J56)</f>
        <v>5113</v>
      </c>
      <c r="K27" s="170">
        <f t="shared" si="0"/>
        <v>6218</v>
      </c>
    </row>
    <row r="28" spans="1:11" x14ac:dyDescent="0.2">
      <c r="A28" s="351">
        <v>18</v>
      </c>
      <c r="B28" s="346" t="s">
        <v>270</v>
      </c>
      <c r="C28" s="346" t="s">
        <v>271</v>
      </c>
      <c r="D28" s="346"/>
      <c r="E28" s="169" t="s">
        <v>272</v>
      </c>
      <c r="F28" s="170">
        <f>SUM('7-17 '!F28:P28)</f>
        <v>0</v>
      </c>
      <c r="G28" s="170">
        <f>SUM('7-17 '!F57:P57)</f>
        <v>0</v>
      </c>
      <c r="H28" s="170">
        <f t="shared" si="1"/>
        <v>0</v>
      </c>
      <c r="I28" s="170">
        <f>SUM('18-44'!F28:K28)+SUM('45-49'!F28:J28)+SUM('70-90'!F28:J28)</f>
        <v>1116</v>
      </c>
      <c r="J28" s="170">
        <f>SUM('18-44'!F57:K57)+SUM('45-49'!F57:J57)+SUM('70-90'!F57:J57)</f>
        <v>5893</v>
      </c>
      <c r="K28" s="170">
        <f t="shared" si="0"/>
        <v>7009</v>
      </c>
    </row>
    <row r="29" spans="1:11" x14ac:dyDescent="0.2">
      <c r="A29" s="351"/>
      <c r="B29" s="346"/>
      <c r="C29" s="346" t="s">
        <v>273</v>
      </c>
      <c r="D29" s="346"/>
      <c r="E29" s="169" t="s">
        <v>274</v>
      </c>
      <c r="F29" s="170">
        <f>SUM('7-17 '!F29:P29)</f>
        <v>0</v>
      </c>
      <c r="G29" s="170">
        <f>SUM('7-17 '!F58:P58)</f>
        <v>0</v>
      </c>
      <c r="H29" s="170">
        <f t="shared" si="1"/>
        <v>0</v>
      </c>
      <c r="I29" s="170">
        <f>SUM('18-44'!F29:K29)+SUM('45-49'!F29:J29)+SUM('70-90'!F29:J29)</f>
        <v>735</v>
      </c>
      <c r="J29" s="170">
        <f>SUM('18-44'!F58:K58)+SUM('45-49'!F58:J58)+SUM('70-90'!F58:J58)</f>
        <v>4370</v>
      </c>
      <c r="K29" s="170">
        <f t="shared" si="0"/>
        <v>5105</v>
      </c>
    </row>
    <row r="30" spans="1:11" x14ac:dyDescent="0.2">
      <c r="A30" s="351"/>
      <c r="B30" s="346"/>
      <c r="C30" s="346" t="s">
        <v>275</v>
      </c>
      <c r="D30" s="346"/>
      <c r="E30" s="169" t="s">
        <v>276</v>
      </c>
      <c r="F30" s="170">
        <f>SUM('7-17 '!F30:P30)</f>
        <v>0</v>
      </c>
      <c r="G30" s="170">
        <f>SUM('7-17 '!F59:P59)</f>
        <v>0</v>
      </c>
      <c r="H30" s="170">
        <f t="shared" si="1"/>
        <v>0</v>
      </c>
      <c r="I30" s="170">
        <f>SUM('18-44'!F30:K30)+SUM('45-49'!F30:J30)+SUM('70-90'!F30:J30)</f>
        <v>554</v>
      </c>
      <c r="J30" s="170">
        <f>SUM('18-44'!F59:K59)+SUM('45-49'!F59:J59)+SUM('70-90'!F59:J59)</f>
        <v>3480</v>
      </c>
      <c r="K30" s="170">
        <f t="shared" si="0"/>
        <v>4034</v>
      </c>
    </row>
    <row r="31" spans="1:11" x14ac:dyDescent="0.2">
      <c r="A31" s="351"/>
      <c r="B31" s="346"/>
      <c r="C31" s="346" t="s">
        <v>277</v>
      </c>
      <c r="D31" s="346"/>
      <c r="E31" s="169" t="s">
        <v>278</v>
      </c>
      <c r="F31" s="170">
        <f>SUM('7-17 '!F31:P31)</f>
        <v>0</v>
      </c>
      <c r="G31" s="170">
        <f>SUM('7-17 '!F60:P60)</f>
        <v>0</v>
      </c>
      <c r="H31" s="170">
        <f t="shared" si="1"/>
        <v>0</v>
      </c>
      <c r="I31" s="170">
        <f>SUM('18-44'!F31:K31)+SUM('45-49'!F31:J31)+SUM('70-90'!F31:J31)</f>
        <v>615</v>
      </c>
      <c r="J31" s="170">
        <f>SUM('18-44'!F60:K60)+SUM('45-49'!F60:J60)+SUM('70-90'!F60:J60)</f>
        <v>3699</v>
      </c>
      <c r="K31" s="170">
        <f t="shared" si="0"/>
        <v>4314</v>
      </c>
    </row>
  </sheetData>
  <mergeCells count="27">
    <mergeCell ref="B23:D23"/>
    <mergeCell ref="A24:A27"/>
    <mergeCell ref="B24:C27"/>
    <mergeCell ref="A28:A31"/>
    <mergeCell ref="B28:B31"/>
    <mergeCell ref="C28:D28"/>
    <mergeCell ref="C29:D29"/>
    <mergeCell ref="C30:D30"/>
    <mergeCell ref="C31:D31"/>
    <mergeCell ref="B22:D22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10:D10"/>
    <mergeCell ref="A3:J3"/>
    <mergeCell ref="B6:D6"/>
    <mergeCell ref="B7:D7"/>
    <mergeCell ref="B8:D8"/>
    <mergeCell ref="B9:D9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6"/>
  <sheetViews>
    <sheetView workbookViewId="0">
      <selection activeCell="E20" sqref="E20"/>
    </sheetView>
  </sheetViews>
  <sheetFormatPr defaultRowHeight="12.75" x14ac:dyDescent="0.2"/>
  <cols>
    <col min="1" max="1" width="5.5703125" style="177" customWidth="1"/>
    <col min="2" max="2" width="11.7109375" style="177" customWidth="1"/>
    <col min="3" max="3" width="19.7109375" style="177" customWidth="1"/>
    <col min="4" max="4" width="22.5703125" style="177" customWidth="1"/>
    <col min="5" max="5" width="29.5703125" style="177" customWidth="1"/>
    <col min="6" max="6" width="32.7109375" style="177" customWidth="1"/>
    <col min="7" max="9" width="7.7109375" style="177" customWidth="1"/>
    <col min="10" max="12" width="9.140625" style="177"/>
    <col min="13" max="13" width="22.5703125" style="177" customWidth="1"/>
    <col min="14" max="14" width="19.5703125" style="177" customWidth="1"/>
    <col min="15" max="15" width="21.28515625" style="177" customWidth="1"/>
    <col min="16" max="16384" width="9.140625" style="177"/>
  </cols>
  <sheetData>
    <row r="2" spans="1:18" x14ac:dyDescent="0.2">
      <c r="O2" s="151" t="s">
        <v>311</v>
      </c>
    </row>
    <row r="3" spans="1:18" ht="75" customHeight="1" x14ac:dyDescent="0.2">
      <c r="A3" s="367" t="s">
        <v>239</v>
      </c>
      <c r="B3" s="367" t="s">
        <v>312</v>
      </c>
      <c r="C3" s="367" t="s">
        <v>313</v>
      </c>
      <c r="D3" s="367" t="s">
        <v>314</v>
      </c>
      <c r="E3" s="367" t="s">
        <v>315</v>
      </c>
      <c r="F3" s="367" t="s">
        <v>316</v>
      </c>
      <c r="G3" s="367" t="s">
        <v>317</v>
      </c>
      <c r="H3" s="367"/>
      <c r="I3" s="367"/>
      <c r="J3" s="367" t="s">
        <v>318</v>
      </c>
      <c r="K3" s="367"/>
      <c r="L3" s="367" t="s">
        <v>319</v>
      </c>
      <c r="M3" s="367" t="s">
        <v>320</v>
      </c>
      <c r="N3" s="367" t="s">
        <v>321</v>
      </c>
      <c r="O3" s="367" t="s">
        <v>322</v>
      </c>
    </row>
    <row r="4" spans="1:18" ht="51" x14ac:dyDescent="0.2">
      <c r="A4" s="367"/>
      <c r="B4" s="367"/>
      <c r="C4" s="367"/>
      <c r="D4" s="367"/>
      <c r="E4" s="367"/>
      <c r="F4" s="367"/>
      <c r="G4" s="178" t="s">
        <v>323</v>
      </c>
      <c r="H4" s="178" t="s">
        <v>324</v>
      </c>
      <c r="I4" s="178" t="s">
        <v>325</v>
      </c>
      <c r="J4" s="179" t="s">
        <v>326</v>
      </c>
      <c r="K4" s="179" t="s">
        <v>327</v>
      </c>
      <c r="L4" s="367"/>
      <c r="M4" s="367"/>
      <c r="N4" s="367"/>
      <c r="O4" s="367"/>
    </row>
    <row r="5" spans="1:18" ht="15.75" x14ac:dyDescent="0.2">
      <c r="A5" s="180">
        <v>1</v>
      </c>
      <c r="B5" s="180">
        <v>2</v>
      </c>
      <c r="C5" s="180">
        <v>3</v>
      </c>
      <c r="D5" s="180">
        <v>4</v>
      </c>
      <c r="E5" s="180">
        <v>5</v>
      </c>
      <c r="F5" s="180">
        <v>6</v>
      </c>
      <c r="G5" s="180">
        <v>7</v>
      </c>
      <c r="H5" s="180">
        <v>8</v>
      </c>
      <c r="I5" s="180">
        <v>9</v>
      </c>
      <c r="J5" s="180">
        <v>10</v>
      </c>
      <c r="K5" s="180">
        <v>11</v>
      </c>
      <c r="L5" s="180">
        <v>12</v>
      </c>
      <c r="M5" s="180">
        <v>13</v>
      </c>
      <c r="N5" s="180">
        <v>14</v>
      </c>
      <c r="O5" s="180">
        <v>15</v>
      </c>
      <c r="R5" s="181"/>
    </row>
    <row r="6" spans="1:18" x14ac:dyDescent="0.2">
      <c r="A6" s="182">
        <f>1</f>
        <v>1</v>
      </c>
      <c r="B6" s="183" t="str">
        <f>"Уральский"</f>
        <v>Уральский</v>
      </c>
      <c r="C6" s="183" t="str">
        <f>"Тюменская область"</f>
        <v>Тюменская область</v>
      </c>
      <c r="D6" s="183" t="s">
        <v>455</v>
      </c>
      <c r="E6" s="183" t="s">
        <v>456</v>
      </c>
      <c r="F6" s="183" t="s">
        <v>457</v>
      </c>
      <c r="G6" s="184">
        <v>1</v>
      </c>
      <c r="H6" s="184">
        <v>0</v>
      </c>
      <c r="I6" s="184">
        <v>0</v>
      </c>
      <c r="J6" s="184">
        <v>0</v>
      </c>
      <c r="K6" s="184">
        <v>1</v>
      </c>
      <c r="L6" s="184">
        <v>1</v>
      </c>
      <c r="M6" s="183" t="s">
        <v>458</v>
      </c>
      <c r="N6" s="183" t="s">
        <v>459</v>
      </c>
      <c r="O6" s="183" t="s">
        <v>460</v>
      </c>
    </row>
    <row r="7" spans="1:18" ht="25.5" x14ac:dyDescent="0.2">
      <c r="A7" s="182">
        <f>1</f>
        <v>1</v>
      </c>
      <c r="B7" s="183" t="str">
        <f t="shared" ref="B7:B17" si="0">"Уральский"</f>
        <v>Уральский</v>
      </c>
      <c r="C7" s="183" t="str">
        <f t="shared" ref="C7:C17" si="1">"Тюменская область"</f>
        <v>Тюменская область</v>
      </c>
      <c r="D7" s="183" t="s">
        <v>455</v>
      </c>
      <c r="E7" s="183" t="s">
        <v>461</v>
      </c>
      <c r="F7" s="183" t="s">
        <v>462</v>
      </c>
      <c r="G7" s="184">
        <v>1</v>
      </c>
      <c r="H7" s="184">
        <v>0</v>
      </c>
      <c r="I7" s="184">
        <v>0</v>
      </c>
      <c r="J7" s="184">
        <v>1</v>
      </c>
      <c r="K7" s="184">
        <v>1</v>
      </c>
      <c r="L7" s="184">
        <v>1</v>
      </c>
      <c r="M7" s="183" t="s">
        <v>458</v>
      </c>
      <c r="N7" s="183" t="s">
        <v>459</v>
      </c>
      <c r="O7" s="183" t="s">
        <v>460</v>
      </c>
    </row>
    <row r="8" spans="1:18" ht="25.5" x14ac:dyDescent="0.2">
      <c r="A8" s="182">
        <f>1</f>
        <v>1</v>
      </c>
      <c r="B8" s="183" t="str">
        <f t="shared" si="0"/>
        <v>Уральский</v>
      </c>
      <c r="C8" s="183" t="str">
        <f t="shared" si="1"/>
        <v>Тюменская область</v>
      </c>
      <c r="D8" s="183" t="s">
        <v>455</v>
      </c>
      <c r="E8" s="183" t="s">
        <v>461</v>
      </c>
      <c r="F8" s="183" t="s">
        <v>462</v>
      </c>
      <c r="G8" s="184">
        <v>1</v>
      </c>
      <c r="H8" s="184">
        <v>0</v>
      </c>
      <c r="I8" s="184">
        <v>0</v>
      </c>
      <c r="J8" s="184">
        <v>1</v>
      </c>
      <c r="K8" s="184">
        <v>1</v>
      </c>
      <c r="L8" s="184">
        <v>1</v>
      </c>
      <c r="M8" s="183" t="s">
        <v>458</v>
      </c>
      <c r="N8" s="183" t="s">
        <v>459</v>
      </c>
      <c r="O8" s="183" t="s">
        <v>460</v>
      </c>
    </row>
    <row r="9" spans="1:18" ht="25.5" x14ac:dyDescent="0.2">
      <c r="A9" s="182">
        <f>1</f>
        <v>1</v>
      </c>
      <c r="B9" s="183" t="str">
        <f t="shared" si="0"/>
        <v>Уральский</v>
      </c>
      <c r="C9" s="183" t="str">
        <f t="shared" si="1"/>
        <v>Тюменская область</v>
      </c>
      <c r="D9" s="183" t="s">
        <v>455</v>
      </c>
      <c r="E9" s="183" t="s">
        <v>461</v>
      </c>
      <c r="F9" s="183" t="s">
        <v>462</v>
      </c>
      <c r="G9" s="184">
        <v>1</v>
      </c>
      <c r="H9" s="184">
        <v>0</v>
      </c>
      <c r="I9" s="184">
        <v>0</v>
      </c>
      <c r="J9" s="184">
        <v>1</v>
      </c>
      <c r="K9" s="184">
        <v>1</v>
      </c>
      <c r="L9" s="184">
        <v>1</v>
      </c>
      <c r="M9" s="183" t="s">
        <v>458</v>
      </c>
      <c r="N9" s="183" t="s">
        <v>459</v>
      </c>
      <c r="O9" s="183" t="s">
        <v>460</v>
      </c>
    </row>
    <row r="10" spans="1:18" ht="25.5" x14ac:dyDescent="0.2">
      <c r="A10" s="182">
        <f>1</f>
        <v>1</v>
      </c>
      <c r="B10" s="183" t="str">
        <f t="shared" si="0"/>
        <v>Уральский</v>
      </c>
      <c r="C10" s="183" t="str">
        <f t="shared" si="1"/>
        <v>Тюменская область</v>
      </c>
      <c r="D10" s="183" t="s">
        <v>455</v>
      </c>
      <c r="E10" s="183" t="s">
        <v>461</v>
      </c>
      <c r="F10" s="183" t="s">
        <v>462</v>
      </c>
      <c r="G10" s="184">
        <v>1</v>
      </c>
      <c r="H10" s="184">
        <v>0</v>
      </c>
      <c r="I10" s="184">
        <v>0</v>
      </c>
      <c r="J10" s="184">
        <v>1</v>
      </c>
      <c r="K10" s="184">
        <v>1</v>
      </c>
      <c r="L10" s="184">
        <v>1</v>
      </c>
      <c r="M10" s="183" t="s">
        <v>458</v>
      </c>
      <c r="N10" s="183" t="s">
        <v>459</v>
      </c>
      <c r="O10" s="183" t="s">
        <v>460</v>
      </c>
    </row>
    <row r="11" spans="1:18" ht="25.5" x14ac:dyDescent="0.2">
      <c r="A11" s="182">
        <f>1</f>
        <v>1</v>
      </c>
      <c r="B11" s="183" t="str">
        <f t="shared" si="0"/>
        <v>Уральский</v>
      </c>
      <c r="C11" s="183" t="str">
        <f t="shared" si="1"/>
        <v>Тюменская область</v>
      </c>
      <c r="D11" s="183" t="s">
        <v>463</v>
      </c>
      <c r="E11" s="183" t="s">
        <v>464</v>
      </c>
      <c r="F11" s="183" t="s">
        <v>465</v>
      </c>
      <c r="G11" s="184">
        <v>1</v>
      </c>
      <c r="H11" s="184">
        <v>0</v>
      </c>
      <c r="I11" s="184">
        <v>0</v>
      </c>
      <c r="J11" s="184">
        <v>1</v>
      </c>
      <c r="K11" s="184">
        <v>1</v>
      </c>
      <c r="L11" s="184">
        <v>1</v>
      </c>
      <c r="M11" s="183" t="s">
        <v>466</v>
      </c>
      <c r="N11" s="183" t="s">
        <v>467</v>
      </c>
      <c r="O11" s="183" t="s">
        <v>460</v>
      </c>
    </row>
    <row r="12" spans="1:18" ht="25.5" x14ac:dyDescent="0.2">
      <c r="A12" s="182">
        <f>1</f>
        <v>1</v>
      </c>
      <c r="B12" s="183" t="str">
        <f t="shared" si="0"/>
        <v>Уральский</v>
      </c>
      <c r="C12" s="183" t="str">
        <f t="shared" si="1"/>
        <v>Тюменская область</v>
      </c>
      <c r="D12" s="183" t="s">
        <v>463</v>
      </c>
      <c r="E12" s="183" t="s">
        <v>464</v>
      </c>
      <c r="F12" s="183" t="s">
        <v>465</v>
      </c>
      <c r="G12" s="184">
        <v>1</v>
      </c>
      <c r="H12" s="184">
        <v>0</v>
      </c>
      <c r="I12" s="184">
        <v>0</v>
      </c>
      <c r="J12" s="184">
        <v>1</v>
      </c>
      <c r="K12" s="184">
        <v>1</v>
      </c>
      <c r="L12" s="184">
        <v>1</v>
      </c>
      <c r="M12" s="183" t="s">
        <v>466</v>
      </c>
      <c r="N12" s="183" t="s">
        <v>467</v>
      </c>
      <c r="O12" s="183" t="s">
        <v>460</v>
      </c>
    </row>
    <row r="13" spans="1:18" ht="25.5" x14ac:dyDescent="0.2">
      <c r="A13" s="182">
        <f>1</f>
        <v>1</v>
      </c>
      <c r="B13" s="183" t="str">
        <f t="shared" si="0"/>
        <v>Уральский</v>
      </c>
      <c r="C13" s="183" t="str">
        <f t="shared" si="1"/>
        <v>Тюменская область</v>
      </c>
      <c r="D13" s="183" t="s">
        <v>463</v>
      </c>
      <c r="E13" s="183" t="s">
        <v>464</v>
      </c>
      <c r="F13" s="183" t="s">
        <v>465</v>
      </c>
      <c r="G13" s="184">
        <v>1</v>
      </c>
      <c r="H13" s="184">
        <v>0</v>
      </c>
      <c r="I13" s="184">
        <v>0</v>
      </c>
      <c r="J13" s="184">
        <v>1</v>
      </c>
      <c r="K13" s="184">
        <v>1</v>
      </c>
      <c r="L13" s="184">
        <v>1</v>
      </c>
      <c r="M13" s="183" t="s">
        <v>466</v>
      </c>
      <c r="N13" s="183" t="s">
        <v>467</v>
      </c>
      <c r="O13" s="183" t="s">
        <v>460</v>
      </c>
    </row>
    <row r="14" spans="1:18" ht="25.5" x14ac:dyDescent="0.2">
      <c r="A14" s="182">
        <f>1</f>
        <v>1</v>
      </c>
      <c r="B14" s="183" t="str">
        <f t="shared" si="0"/>
        <v>Уральский</v>
      </c>
      <c r="C14" s="183" t="str">
        <f t="shared" si="1"/>
        <v>Тюменская область</v>
      </c>
      <c r="D14" s="183" t="s">
        <v>463</v>
      </c>
      <c r="E14" s="183" t="s">
        <v>464</v>
      </c>
      <c r="F14" s="183" t="s">
        <v>465</v>
      </c>
      <c r="G14" s="184">
        <v>1</v>
      </c>
      <c r="H14" s="184">
        <v>0</v>
      </c>
      <c r="I14" s="184">
        <v>0</v>
      </c>
      <c r="J14" s="184">
        <v>1</v>
      </c>
      <c r="K14" s="184">
        <v>1</v>
      </c>
      <c r="L14" s="184">
        <v>1</v>
      </c>
      <c r="M14" s="183" t="s">
        <v>466</v>
      </c>
      <c r="N14" s="183" t="s">
        <v>467</v>
      </c>
      <c r="O14" s="183" t="s">
        <v>460</v>
      </c>
    </row>
    <row r="15" spans="1:18" ht="25.5" x14ac:dyDescent="0.2">
      <c r="A15" s="182">
        <f>1</f>
        <v>1</v>
      </c>
      <c r="B15" s="183" t="str">
        <f t="shared" si="0"/>
        <v>Уральский</v>
      </c>
      <c r="C15" s="183" t="str">
        <f t="shared" si="1"/>
        <v>Тюменская область</v>
      </c>
      <c r="D15" s="183" t="s">
        <v>463</v>
      </c>
      <c r="E15" s="183" t="s">
        <v>464</v>
      </c>
      <c r="F15" s="183" t="s">
        <v>465</v>
      </c>
      <c r="G15" s="184">
        <v>1</v>
      </c>
      <c r="H15" s="184">
        <v>0</v>
      </c>
      <c r="I15" s="184">
        <v>0</v>
      </c>
      <c r="J15" s="184">
        <v>1</v>
      </c>
      <c r="K15" s="184">
        <v>1</v>
      </c>
      <c r="L15" s="184">
        <v>1</v>
      </c>
      <c r="M15" s="183" t="s">
        <v>466</v>
      </c>
      <c r="N15" s="183" t="s">
        <v>467</v>
      </c>
      <c r="O15" s="183" t="s">
        <v>460</v>
      </c>
    </row>
    <row r="16" spans="1:18" ht="25.5" x14ac:dyDescent="0.2">
      <c r="A16" s="182">
        <f>1</f>
        <v>1</v>
      </c>
      <c r="B16" s="183" t="str">
        <f t="shared" si="0"/>
        <v>Уральский</v>
      </c>
      <c r="C16" s="183" t="str">
        <f t="shared" si="1"/>
        <v>Тюменская область</v>
      </c>
      <c r="D16" s="183" t="s">
        <v>463</v>
      </c>
      <c r="E16" s="183" t="s">
        <v>464</v>
      </c>
      <c r="F16" s="183" t="s">
        <v>465</v>
      </c>
      <c r="G16" s="184">
        <v>1</v>
      </c>
      <c r="H16" s="184">
        <v>0</v>
      </c>
      <c r="I16" s="184">
        <v>0</v>
      </c>
      <c r="J16" s="184">
        <v>1</v>
      </c>
      <c r="K16" s="184">
        <v>1</v>
      </c>
      <c r="L16" s="184">
        <v>1</v>
      </c>
      <c r="M16" s="183" t="s">
        <v>466</v>
      </c>
      <c r="N16" s="183" t="s">
        <v>467</v>
      </c>
      <c r="O16" s="183" t="s">
        <v>460</v>
      </c>
    </row>
    <row r="17" spans="1:15" ht="25.5" x14ac:dyDescent="0.2">
      <c r="A17" s="182">
        <f>1</f>
        <v>1</v>
      </c>
      <c r="B17" s="183" t="str">
        <f t="shared" si="0"/>
        <v>Уральский</v>
      </c>
      <c r="C17" s="183" t="str">
        <f t="shared" si="1"/>
        <v>Тюменская область</v>
      </c>
      <c r="D17" s="183" t="s">
        <v>463</v>
      </c>
      <c r="E17" s="183" t="s">
        <v>464</v>
      </c>
      <c r="F17" s="183" t="s">
        <v>465</v>
      </c>
      <c r="G17" s="184">
        <v>1</v>
      </c>
      <c r="H17" s="184">
        <v>0</v>
      </c>
      <c r="I17" s="184">
        <v>0</v>
      </c>
      <c r="J17" s="184">
        <v>1</v>
      </c>
      <c r="K17" s="184">
        <v>1</v>
      </c>
      <c r="L17" s="184">
        <v>1</v>
      </c>
      <c r="M17" s="183" t="s">
        <v>466</v>
      </c>
      <c r="N17" s="183" t="s">
        <v>467</v>
      </c>
      <c r="O17" s="183" t="s">
        <v>460</v>
      </c>
    </row>
    <row r="20" spans="1:15" s="185" customFormat="1" hidden="1" x14ac:dyDescent="0.2">
      <c r="D20" s="185" t="s">
        <v>328</v>
      </c>
    </row>
    <row r="23" spans="1:15" x14ac:dyDescent="0.2">
      <c r="B23" s="186" t="s">
        <v>329</v>
      </c>
    </row>
    <row r="24" spans="1:15" x14ac:dyDescent="0.2">
      <c r="B24" s="186" t="s">
        <v>330</v>
      </c>
    </row>
    <row r="25" spans="1:15" x14ac:dyDescent="0.2">
      <c r="B25" s="186" t="s">
        <v>331</v>
      </c>
    </row>
    <row r="26" spans="1:15" x14ac:dyDescent="0.2">
      <c r="B26" s="186" t="s">
        <v>332</v>
      </c>
    </row>
  </sheetData>
  <mergeCells count="12">
    <mergeCell ref="O3:O4"/>
    <mergeCell ref="A3:A4"/>
    <mergeCell ref="B3:B4"/>
    <mergeCell ref="C3:C4"/>
    <mergeCell ref="D3:D4"/>
    <mergeCell ref="E3:E4"/>
    <mergeCell ref="F3:F4"/>
    <mergeCell ref="G3:I3"/>
    <mergeCell ref="J3:K3"/>
    <mergeCell ref="L3:L4"/>
    <mergeCell ref="M3:M4"/>
    <mergeCell ref="N3:N4"/>
  </mergeCells>
  <dataValidations count="1">
    <dataValidation type="list" allowBlank="1" showInputMessage="1" showErrorMessage="1" sqref="G6:L17">
      <formula1>"0,1"</formula1>
    </dataValidation>
  </dataValidations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01"/>
  <sheetViews>
    <sheetView zoomScale="160" zoomScaleNormal="160" workbookViewId="0">
      <pane ySplit="1" topLeftCell="A40" activePane="bottomLeft" state="frozen"/>
      <selection pane="bottomLeft" activeCell="E47" sqref="E47"/>
    </sheetView>
  </sheetViews>
  <sheetFormatPr defaultRowHeight="12.75" outlineLevelRow="2" x14ac:dyDescent="0.2"/>
  <cols>
    <col min="1" max="1" width="31.28515625" style="92" customWidth="1"/>
    <col min="2" max="2" width="4.42578125" style="92" customWidth="1"/>
    <col min="3" max="3" width="24.42578125" style="92" customWidth="1"/>
    <col min="4" max="4" width="30.140625" style="92" customWidth="1"/>
    <col min="5" max="5" width="25" style="92" customWidth="1"/>
    <col min="6" max="16384" width="9.140625" style="92"/>
  </cols>
  <sheetData>
    <row r="1" spans="1:9" x14ac:dyDescent="0.2">
      <c r="A1" s="92" t="s">
        <v>333</v>
      </c>
      <c r="B1" s="92" t="s">
        <v>334</v>
      </c>
      <c r="C1" s="92" t="s">
        <v>335</v>
      </c>
      <c r="D1" s="92" t="s">
        <v>336</v>
      </c>
      <c r="E1" s="92" t="s">
        <v>337</v>
      </c>
      <c r="F1" s="92" t="s">
        <v>338</v>
      </c>
      <c r="G1" s="92" t="s">
        <v>334</v>
      </c>
      <c r="H1" s="92" t="s">
        <v>335</v>
      </c>
      <c r="I1" s="92" t="s">
        <v>339</v>
      </c>
    </row>
    <row r="2" spans="1:9" s="154" customFormat="1" collapsed="1" x14ac:dyDescent="0.2">
      <c r="A2" s="187" t="s">
        <v>340</v>
      </c>
    </row>
    <row r="3" spans="1:9" hidden="1" outlineLevel="1" x14ac:dyDescent="0.2"/>
    <row r="4" spans="1:9" hidden="1" outlineLevel="1" x14ac:dyDescent="0.2">
      <c r="A4" s="188" t="s">
        <v>341</v>
      </c>
    </row>
    <row r="5" spans="1:9" hidden="1" outlineLevel="2" x14ac:dyDescent="0.2">
      <c r="A5" s="92" t="s">
        <v>342</v>
      </c>
      <c r="B5" s="92" t="s">
        <v>343</v>
      </c>
      <c r="C5" s="92" t="s">
        <v>344</v>
      </c>
      <c r="D5" s="92" t="s">
        <v>345</v>
      </c>
    </row>
    <row r="6" spans="1:9" hidden="1" outlineLevel="1" x14ac:dyDescent="0.2"/>
    <row r="7" spans="1:9" hidden="1" outlineLevel="1" x14ac:dyDescent="0.2">
      <c r="A7" s="188" t="s">
        <v>346</v>
      </c>
    </row>
    <row r="8" spans="1:9" hidden="1" outlineLevel="2" x14ac:dyDescent="0.2">
      <c r="A8" s="92" t="s">
        <v>342</v>
      </c>
      <c r="B8" s="92" t="s">
        <v>343</v>
      </c>
      <c r="C8" s="92" t="s">
        <v>347</v>
      </c>
      <c r="D8" s="92" t="s">
        <v>345</v>
      </c>
    </row>
    <row r="9" spans="1:9" hidden="1" outlineLevel="2" x14ac:dyDescent="0.2"/>
    <row r="10" spans="1:9" hidden="1" outlineLevel="2" x14ac:dyDescent="0.2">
      <c r="A10" s="92" t="s">
        <v>348</v>
      </c>
    </row>
    <row r="11" spans="1:9" hidden="1" outlineLevel="2" x14ac:dyDescent="0.2">
      <c r="A11" s="92" t="s">
        <v>349</v>
      </c>
      <c r="B11" s="92" t="s">
        <v>350</v>
      </c>
      <c r="C11" s="92" t="s">
        <v>351</v>
      </c>
    </row>
    <row r="12" spans="1:9" hidden="1" outlineLevel="2" x14ac:dyDescent="0.2">
      <c r="A12" s="92" t="s">
        <v>352</v>
      </c>
      <c r="B12" s="92" t="s">
        <v>350</v>
      </c>
      <c r="C12" s="92" t="s">
        <v>353</v>
      </c>
    </row>
    <row r="13" spans="1:9" hidden="1" outlineLevel="2" x14ac:dyDescent="0.2">
      <c r="A13" s="92" t="s">
        <v>354</v>
      </c>
      <c r="B13" s="92" t="s">
        <v>350</v>
      </c>
      <c r="C13" s="92" t="s">
        <v>355</v>
      </c>
    </row>
    <row r="14" spans="1:9" hidden="1" outlineLevel="2" x14ac:dyDescent="0.2">
      <c r="A14" s="92" t="s">
        <v>356</v>
      </c>
      <c r="B14" s="92" t="s">
        <v>350</v>
      </c>
      <c r="C14" s="92" t="s">
        <v>357</v>
      </c>
    </row>
    <row r="15" spans="1:9" hidden="1" outlineLevel="2" x14ac:dyDescent="0.2">
      <c r="A15" s="92" t="s">
        <v>358</v>
      </c>
      <c r="B15" s="92" t="s">
        <v>350</v>
      </c>
      <c r="C15" s="92" t="s">
        <v>359</v>
      </c>
    </row>
    <row r="16" spans="1:9" hidden="1" outlineLevel="2" x14ac:dyDescent="0.2">
      <c r="A16" s="92" t="s">
        <v>360</v>
      </c>
      <c r="B16" s="92" t="s">
        <v>350</v>
      </c>
      <c r="C16" s="92" t="s">
        <v>361</v>
      </c>
    </row>
    <row r="17" spans="1:4" hidden="1" outlineLevel="1" x14ac:dyDescent="0.2"/>
    <row r="18" spans="1:4" hidden="1" outlineLevel="1" x14ac:dyDescent="0.2">
      <c r="A18" s="188" t="s">
        <v>362</v>
      </c>
    </row>
    <row r="19" spans="1:4" hidden="1" outlineLevel="2" x14ac:dyDescent="0.2">
      <c r="A19" s="92" t="s">
        <v>363</v>
      </c>
      <c r="B19" s="92" t="s">
        <v>364</v>
      </c>
      <c r="C19" s="92" t="s">
        <v>365</v>
      </c>
    </row>
    <row r="20" spans="1:4" hidden="1" outlineLevel="2" x14ac:dyDescent="0.2">
      <c r="A20" s="92" t="s">
        <v>363</v>
      </c>
      <c r="B20" s="92" t="s">
        <v>364</v>
      </c>
      <c r="C20" s="92" t="s">
        <v>366</v>
      </c>
    </row>
    <row r="21" spans="1:4" hidden="1" outlineLevel="2" x14ac:dyDescent="0.2">
      <c r="A21" s="92" t="s">
        <v>363</v>
      </c>
      <c r="B21" s="92" t="s">
        <v>364</v>
      </c>
      <c r="C21" s="92" t="s">
        <v>367</v>
      </c>
    </row>
    <row r="22" spans="1:4" hidden="1" outlineLevel="2" x14ac:dyDescent="0.2">
      <c r="A22" s="92" t="s">
        <v>363</v>
      </c>
      <c r="B22" s="92" t="s">
        <v>364</v>
      </c>
      <c r="C22" s="92" t="s">
        <v>368</v>
      </c>
    </row>
    <row r="23" spans="1:4" hidden="1" outlineLevel="2" x14ac:dyDescent="0.2">
      <c r="A23" s="92" t="s">
        <v>363</v>
      </c>
      <c r="B23" s="92" t="s">
        <v>364</v>
      </c>
      <c r="C23" s="92" t="s">
        <v>369</v>
      </c>
    </row>
    <row r="24" spans="1:4" hidden="1" outlineLevel="2" x14ac:dyDescent="0.2">
      <c r="A24" s="92" t="s">
        <v>363</v>
      </c>
      <c r="B24" s="92" t="s">
        <v>364</v>
      </c>
      <c r="C24" s="92" t="s">
        <v>370</v>
      </c>
    </row>
    <row r="25" spans="1:4" hidden="1" outlineLevel="2" x14ac:dyDescent="0.2">
      <c r="A25" s="92" t="s">
        <v>363</v>
      </c>
      <c r="B25" s="92" t="s">
        <v>364</v>
      </c>
      <c r="C25" s="92" t="s">
        <v>371</v>
      </c>
    </row>
    <row r="26" spans="1:4" hidden="1" outlineLevel="2" x14ac:dyDescent="0.2">
      <c r="A26" s="92" t="s">
        <v>363</v>
      </c>
      <c r="B26" s="92" t="s">
        <v>364</v>
      </c>
      <c r="C26" s="92" t="s">
        <v>372</v>
      </c>
    </row>
    <row r="27" spans="1:4" hidden="1" outlineLevel="2" x14ac:dyDescent="0.2">
      <c r="A27" s="92" t="s">
        <v>363</v>
      </c>
      <c r="B27" s="92" t="s">
        <v>364</v>
      </c>
      <c r="C27" s="92" t="s">
        <v>373</v>
      </c>
    </row>
    <row r="28" spans="1:4" hidden="1" outlineLevel="2" x14ac:dyDescent="0.2">
      <c r="A28" s="92" t="s">
        <v>363</v>
      </c>
      <c r="B28" s="92" t="s">
        <v>364</v>
      </c>
      <c r="C28" s="92" t="s">
        <v>374</v>
      </c>
    </row>
    <row r="29" spans="1:4" hidden="1" outlineLevel="2" x14ac:dyDescent="0.2">
      <c r="A29" s="92" t="s">
        <v>363</v>
      </c>
      <c r="B29" s="92" t="s">
        <v>364</v>
      </c>
      <c r="C29" s="92" t="s">
        <v>375</v>
      </c>
    </row>
    <row r="30" spans="1:4" hidden="1" outlineLevel="2" x14ac:dyDescent="0.2">
      <c r="A30" s="92" t="s">
        <v>363</v>
      </c>
      <c r="B30" s="92" t="s">
        <v>364</v>
      </c>
      <c r="C30" s="92" t="s">
        <v>376</v>
      </c>
    </row>
    <row r="31" spans="1:4" hidden="1" outlineLevel="2" x14ac:dyDescent="0.2">
      <c r="A31" s="92" t="s">
        <v>363</v>
      </c>
      <c r="B31" s="92" t="s">
        <v>364</v>
      </c>
      <c r="C31" s="92" t="s">
        <v>377</v>
      </c>
    </row>
    <row r="32" spans="1:4" hidden="1" outlineLevel="2" x14ac:dyDescent="0.2">
      <c r="A32" s="92" t="s">
        <v>378</v>
      </c>
      <c r="B32" s="92" t="s">
        <v>364</v>
      </c>
      <c r="C32" s="92" t="s">
        <v>347</v>
      </c>
      <c r="D32" s="92" t="s">
        <v>345</v>
      </c>
    </row>
    <row r="33" spans="1:9" hidden="1" outlineLevel="2" x14ac:dyDescent="0.2">
      <c r="A33" s="92" t="s">
        <v>379</v>
      </c>
      <c r="B33" s="92" t="s">
        <v>364</v>
      </c>
      <c r="C33" s="92" t="s">
        <v>342</v>
      </c>
      <c r="D33" s="92" t="s">
        <v>345</v>
      </c>
    </row>
    <row r="34" spans="1:9" hidden="1" outlineLevel="2" x14ac:dyDescent="0.2">
      <c r="A34" s="92" t="s">
        <v>380</v>
      </c>
      <c r="B34" s="92" t="s">
        <v>343</v>
      </c>
      <c r="C34" s="92" t="s">
        <v>381</v>
      </c>
      <c r="D34" s="92" t="s">
        <v>345</v>
      </c>
    </row>
    <row r="35" spans="1:9" hidden="1" outlineLevel="2" x14ac:dyDescent="0.2">
      <c r="A35" s="92" t="s">
        <v>379</v>
      </c>
      <c r="B35" s="92" t="s">
        <v>343</v>
      </c>
      <c r="C35" s="92" t="s">
        <v>378</v>
      </c>
      <c r="D35" s="92" t="s">
        <v>345</v>
      </c>
    </row>
    <row r="36" spans="1:9" hidden="1" outlineLevel="2" x14ac:dyDescent="0.2">
      <c r="A36" s="92" t="s">
        <v>342</v>
      </c>
      <c r="B36" s="92" t="s">
        <v>343</v>
      </c>
      <c r="C36" s="92" t="s">
        <v>347</v>
      </c>
      <c r="D36" s="92" t="s">
        <v>345</v>
      </c>
    </row>
    <row r="37" spans="1:9" hidden="1" outlineLevel="2" x14ac:dyDescent="0.2">
      <c r="A37" s="92" t="s">
        <v>382</v>
      </c>
      <c r="B37" s="92" t="s">
        <v>364</v>
      </c>
      <c r="C37" s="92" t="s">
        <v>369</v>
      </c>
      <c r="E37" s="189" t="s">
        <v>383</v>
      </c>
      <c r="F37" s="92" t="s">
        <v>384</v>
      </c>
      <c r="G37" s="92" t="s">
        <v>350</v>
      </c>
      <c r="H37" s="92">
        <v>1</v>
      </c>
      <c r="I37" s="92" t="s">
        <v>385</v>
      </c>
    </row>
    <row r="39" spans="1:9" s="154" customFormat="1" x14ac:dyDescent="0.2">
      <c r="A39" s="187" t="s">
        <v>386</v>
      </c>
    </row>
    <row r="40" spans="1:9" s="1" customFormat="1" outlineLevel="1" x14ac:dyDescent="0.2"/>
    <row r="41" spans="1:9" outlineLevel="1" x14ac:dyDescent="0.2">
      <c r="A41" s="92" t="s">
        <v>387</v>
      </c>
    </row>
    <row r="42" spans="1:9" outlineLevel="1" x14ac:dyDescent="0.2">
      <c r="A42" s="188" t="s">
        <v>388</v>
      </c>
    </row>
    <row r="43" spans="1:9" outlineLevel="2" x14ac:dyDescent="0.2">
      <c r="A43" s="92" t="s">
        <v>342</v>
      </c>
      <c r="B43" s="92" t="s">
        <v>343</v>
      </c>
      <c r="C43" s="92" t="s">
        <v>347</v>
      </c>
      <c r="D43" s="92" t="s">
        <v>345</v>
      </c>
    </row>
    <row r="44" spans="1:9" outlineLevel="2" x14ac:dyDescent="0.2">
      <c r="A44" s="92" t="s">
        <v>378</v>
      </c>
      <c r="B44" s="92" t="s">
        <v>343</v>
      </c>
      <c r="C44" s="92" t="s">
        <v>347</v>
      </c>
      <c r="D44" s="92" t="s">
        <v>345</v>
      </c>
    </row>
    <row r="45" spans="1:9" outlineLevel="1" x14ac:dyDescent="0.2"/>
    <row r="46" spans="1:9" outlineLevel="1" x14ac:dyDescent="0.2">
      <c r="A46" s="188" t="s">
        <v>389</v>
      </c>
      <c r="E46" s="92" t="s">
        <v>390</v>
      </c>
    </row>
    <row r="47" spans="1:9" outlineLevel="2" x14ac:dyDescent="0.2">
      <c r="A47" s="92" t="s">
        <v>342</v>
      </c>
      <c r="B47" s="92" t="s">
        <v>343</v>
      </c>
      <c r="C47" s="92" t="s">
        <v>347</v>
      </c>
      <c r="D47" s="92" t="s">
        <v>345</v>
      </c>
    </row>
    <row r="48" spans="1:9" outlineLevel="2" x14ac:dyDescent="0.2">
      <c r="A48" s="92" t="s">
        <v>378</v>
      </c>
      <c r="B48" s="92" t="s">
        <v>343</v>
      </c>
      <c r="C48" s="92" t="s">
        <v>347</v>
      </c>
      <c r="D48" s="92" t="s">
        <v>345</v>
      </c>
    </row>
    <row r="49" spans="1:4" outlineLevel="1" x14ac:dyDescent="0.2"/>
    <row r="50" spans="1:4" s="190" customFormat="1" outlineLevel="1" x14ac:dyDescent="0.2">
      <c r="A50" s="190" t="s">
        <v>391</v>
      </c>
    </row>
    <row r="51" spans="1:4" s="190" customFormat="1" outlineLevel="1" x14ac:dyDescent="0.2">
      <c r="A51" s="191" t="s">
        <v>392</v>
      </c>
    </row>
    <row r="52" spans="1:4" s="190" customFormat="1" outlineLevel="1" x14ac:dyDescent="0.2">
      <c r="A52" s="190" t="s">
        <v>393</v>
      </c>
      <c r="B52" s="190" t="s">
        <v>364</v>
      </c>
      <c r="C52" s="190" t="s">
        <v>394</v>
      </c>
      <c r="D52" s="190" t="s">
        <v>395</v>
      </c>
    </row>
    <row r="53" spans="1:4" s="190" customFormat="1" outlineLevel="1" x14ac:dyDescent="0.2"/>
    <row r="54" spans="1:4" s="190" customFormat="1" outlineLevel="1" x14ac:dyDescent="0.2">
      <c r="A54" s="191" t="s">
        <v>396</v>
      </c>
    </row>
    <row r="55" spans="1:4" s="190" customFormat="1" outlineLevel="1" x14ac:dyDescent="0.2">
      <c r="A55" s="190" t="s">
        <v>393</v>
      </c>
      <c r="B55" s="190" t="s">
        <v>364</v>
      </c>
      <c r="C55" s="190" t="s">
        <v>394</v>
      </c>
      <c r="D55" s="190" t="s">
        <v>395</v>
      </c>
    </row>
    <row r="56" spans="1:4" s="190" customFormat="1" outlineLevel="1" x14ac:dyDescent="0.2"/>
    <row r="57" spans="1:4" s="190" customFormat="1" outlineLevel="1" x14ac:dyDescent="0.2">
      <c r="A57" s="191" t="s">
        <v>397</v>
      </c>
    </row>
    <row r="58" spans="1:4" s="190" customFormat="1" outlineLevel="1" x14ac:dyDescent="0.2">
      <c r="A58" s="190" t="s">
        <v>393</v>
      </c>
      <c r="B58" s="190" t="s">
        <v>364</v>
      </c>
      <c r="C58" s="190" t="s">
        <v>394</v>
      </c>
      <c r="D58" s="190" t="s">
        <v>395</v>
      </c>
    </row>
    <row r="59" spans="1:4" s="190" customFormat="1" outlineLevel="1" x14ac:dyDescent="0.2"/>
    <row r="60" spans="1:4" s="190" customFormat="1" outlineLevel="1" x14ac:dyDescent="0.2">
      <c r="A60" s="191" t="s">
        <v>398</v>
      </c>
    </row>
    <row r="61" spans="1:4" s="190" customFormat="1" outlineLevel="1" x14ac:dyDescent="0.2">
      <c r="A61" s="190" t="s">
        <v>393</v>
      </c>
      <c r="B61" s="190" t="s">
        <v>364</v>
      </c>
      <c r="C61" s="190" t="s">
        <v>394</v>
      </c>
      <c r="D61" s="190" t="s">
        <v>395</v>
      </c>
    </row>
    <row r="62" spans="1:4" s="190" customFormat="1" outlineLevel="1" x14ac:dyDescent="0.2"/>
    <row r="63" spans="1:4" s="190" customFormat="1" outlineLevel="1" x14ac:dyDescent="0.2">
      <c r="A63" s="191" t="s">
        <v>399</v>
      </c>
    </row>
    <row r="64" spans="1:4" s="190" customFormat="1" outlineLevel="1" x14ac:dyDescent="0.2">
      <c r="A64" s="190" t="s">
        <v>393</v>
      </c>
      <c r="B64" s="190" t="s">
        <v>364</v>
      </c>
      <c r="C64" s="190" t="s">
        <v>394</v>
      </c>
      <c r="D64" s="190" t="s">
        <v>395</v>
      </c>
    </row>
    <row r="65" spans="1:10" s="190" customFormat="1" outlineLevel="1" x14ac:dyDescent="0.2"/>
    <row r="66" spans="1:10" s="190" customFormat="1" outlineLevel="1" x14ac:dyDescent="0.2">
      <c r="A66" s="191" t="s">
        <v>400</v>
      </c>
    </row>
    <row r="67" spans="1:10" s="190" customFormat="1" outlineLevel="1" x14ac:dyDescent="0.2">
      <c r="A67" s="190" t="s">
        <v>393</v>
      </c>
      <c r="B67" s="190" t="s">
        <v>364</v>
      </c>
      <c r="C67" s="190" t="s">
        <v>394</v>
      </c>
      <c r="D67" s="190" t="s">
        <v>395</v>
      </c>
    </row>
    <row r="68" spans="1:10" s="190" customFormat="1" outlineLevel="1" x14ac:dyDescent="0.2"/>
    <row r="69" spans="1:10" s="190" customFormat="1" outlineLevel="1" x14ac:dyDescent="0.2">
      <c r="A69" s="191" t="s">
        <v>401</v>
      </c>
    </row>
    <row r="70" spans="1:10" s="190" customFormat="1" outlineLevel="1" x14ac:dyDescent="0.2">
      <c r="A70" s="190" t="s">
        <v>393</v>
      </c>
      <c r="B70" s="190" t="s">
        <v>364</v>
      </c>
      <c r="C70" s="190" t="s">
        <v>394</v>
      </c>
      <c r="D70" s="190" t="s">
        <v>395</v>
      </c>
    </row>
    <row r="71" spans="1:10" s="190" customFormat="1" outlineLevel="1" x14ac:dyDescent="0.2"/>
    <row r="72" spans="1:10" s="190" customFormat="1" outlineLevel="1" x14ac:dyDescent="0.2">
      <c r="A72" s="191" t="s">
        <v>402</v>
      </c>
    </row>
    <row r="73" spans="1:10" s="190" customFormat="1" outlineLevel="1" x14ac:dyDescent="0.2">
      <c r="A73" s="190" t="s">
        <v>393</v>
      </c>
      <c r="B73" s="190" t="s">
        <v>364</v>
      </c>
      <c r="C73" s="190" t="s">
        <v>394</v>
      </c>
      <c r="D73" s="190" t="s">
        <v>395</v>
      </c>
    </row>
    <row r="74" spans="1:10" outlineLevel="1" x14ac:dyDescent="0.2"/>
    <row r="75" spans="1:10" outlineLevel="1" x14ac:dyDescent="0.2">
      <c r="A75" s="188" t="s">
        <v>403</v>
      </c>
      <c r="B75" s="92" t="s">
        <v>404</v>
      </c>
    </row>
    <row r="76" spans="1:10" outlineLevel="2" x14ac:dyDescent="0.2">
      <c r="A76" s="92" t="s">
        <v>405</v>
      </c>
      <c r="B76" s="92" t="s">
        <v>350</v>
      </c>
      <c r="C76" s="92" t="s">
        <v>406</v>
      </c>
      <c r="D76" s="92" t="s">
        <v>395</v>
      </c>
    </row>
    <row r="77" spans="1:10" outlineLevel="2" x14ac:dyDescent="0.2">
      <c r="A77" s="92" t="s">
        <v>394</v>
      </c>
      <c r="B77" s="92" t="s">
        <v>350</v>
      </c>
      <c r="C77" s="92" t="s">
        <v>407</v>
      </c>
      <c r="D77" s="92" t="s">
        <v>395</v>
      </c>
    </row>
    <row r="78" spans="1:10" s="190" customFormat="1" outlineLevel="2" x14ac:dyDescent="0.2">
      <c r="A78" s="190" t="s">
        <v>408</v>
      </c>
      <c r="B78" s="190" t="s">
        <v>364</v>
      </c>
      <c r="C78" s="190" t="s">
        <v>394</v>
      </c>
      <c r="D78" s="190" t="s">
        <v>395</v>
      </c>
    </row>
    <row r="79" spans="1:10" outlineLevel="1" x14ac:dyDescent="0.2"/>
    <row r="80" spans="1:10" outlineLevel="1" x14ac:dyDescent="0.2">
      <c r="A80" s="188" t="s">
        <v>409</v>
      </c>
      <c r="F80" s="92" t="s">
        <v>410</v>
      </c>
      <c r="G80" s="92" t="s">
        <v>350</v>
      </c>
      <c r="H80" s="92" t="s">
        <v>411</v>
      </c>
      <c r="J80" s="92" t="s">
        <v>412</v>
      </c>
    </row>
    <row r="81" spans="1:5" outlineLevel="2" x14ac:dyDescent="0.2">
      <c r="A81" s="92" t="s">
        <v>413</v>
      </c>
      <c r="B81" s="92" t="s">
        <v>350</v>
      </c>
      <c r="C81" s="92">
        <v>1</v>
      </c>
      <c r="E81" s="92" t="s">
        <v>414</v>
      </c>
    </row>
    <row r="82" spans="1:5" outlineLevel="2" x14ac:dyDescent="0.2">
      <c r="A82" s="92" t="s">
        <v>415</v>
      </c>
      <c r="B82" s="92" t="s">
        <v>416</v>
      </c>
      <c r="C82" s="92">
        <v>0</v>
      </c>
      <c r="E82" s="92" t="s">
        <v>417</v>
      </c>
    </row>
    <row r="83" spans="1:5" outlineLevel="2" x14ac:dyDescent="0.2">
      <c r="A83" s="92" t="s">
        <v>418</v>
      </c>
      <c r="B83" s="92" t="s">
        <v>416</v>
      </c>
      <c r="C83" s="92">
        <v>0</v>
      </c>
      <c r="E83" s="92" t="s">
        <v>419</v>
      </c>
    </row>
    <row r="84" spans="1:5" outlineLevel="2" x14ac:dyDescent="0.2">
      <c r="A84" s="92" t="s">
        <v>420</v>
      </c>
      <c r="B84" s="92" t="s">
        <v>416</v>
      </c>
      <c r="C84" s="92">
        <v>0</v>
      </c>
      <c r="E84" s="92" t="s">
        <v>421</v>
      </c>
    </row>
    <row r="85" spans="1:5" outlineLevel="2" x14ac:dyDescent="0.2">
      <c r="A85" s="92" t="s">
        <v>422</v>
      </c>
      <c r="B85" s="92" t="s">
        <v>350</v>
      </c>
      <c r="C85" s="92">
        <v>1</v>
      </c>
      <c r="E85" s="92" t="s">
        <v>423</v>
      </c>
    </row>
    <row r="86" spans="1:5" outlineLevel="2" x14ac:dyDescent="0.2">
      <c r="A86" s="92" t="s">
        <v>424</v>
      </c>
      <c r="B86" s="92" t="s">
        <v>416</v>
      </c>
      <c r="C86" s="92">
        <v>0</v>
      </c>
      <c r="E86" s="92" t="s">
        <v>425</v>
      </c>
    </row>
    <row r="87" spans="1:5" outlineLevel="2" x14ac:dyDescent="0.2">
      <c r="A87" s="92" t="s">
        <v>426</v>
      </c>
      <c r="B87" s="92" t="s">
        <v>416</v>
      </c>
      <c r="C87" s="92">
        <v>0</v>
      </c>
      <c r="E87" s="92" t="s">
        <v>427</v>
      </c>
    </row>
    <row r="88" spans="1:5" outlineLevel="2" x14ac:dyDescent="0.2">
      <c r="A88" s="92" t="s">
        <v>428</v>
      </c>
      <c r="B88" s="92" t="s">
        <v>416</v>
      </c>
      <c r="C88" s="92">
        <v>0</v>
      </c>
      <c r="E88" s="92" t="s">
        <v>429</v>
      </c>
    </row>
    <row r="90" spans="1:5" s="187" customFormat="1" x14ac:dyDescent="0.2">
      <c r="A90" s="187" t="s">
        <v>430</v>
      </c>
    </row>
    <row r="91" spans="1:5" s="187" customFormat="1" x14ac:dyDescent="0.2"/>
    <row r="92" spans="1:5" x14ac:dyDescent="0.2">
      <c r="A92" s="92" t="s">
        <v>431</v>
      </c>
    </row>
    <row r="93" spans="1:5" x14ac:dyDescent="0.2">
      <c r="A93" s="188" t="s">
        <v>432</v>
      </c>
      <c r="B93" s="92" t="s">
        <v>433</v>
      </c>
    </row>
    <row r="94" spans="1:5" x14ac:dyDescent="0.2">
      <c r="A94" s="92" t="s">
        <v>434</v>
      </c>
      <c r="B94" s="92" t="s">
        <v>350</v>
      </c>
      <c r="C94" s="92" t="s">
        <v>435</v>
      </c>
      <c r="E94" s="92" t="s">
        <v>436</v>
      </c>
    </row>
    <row r="95" spans="1:5" x14ac:dyDescent="0.2">
      <c r="A95" s="92" t="s">
        <v>437</v>
      </c>
      <c r="B95" s="92" t="s">
        <v>350</v>
      </c>
      <c r="C95" s="92" t="s">
        <v>438</v>
      </c>
      <c r="E95" s="92" t="s">
        <v>439</v>
      </c>
    </row>
    <row r="96" spans="1:5" x14ac:dyDescent="0.2">
      <c r="A96" s="92" t="s">
        <v>440</v>
      </c>
      <c r="B96" s="92" t="s">
        <v>350</v>
      </c>
      <c r="C96" s="92" t="s">
        <v>441</v>
      </c>
      <c r="E96" s="92" t="s">
        <v>442</v>
      </c>
    </row>
    <row r="98" spans="1:5" x14ac:dyDescent="0.2">
      <c r="A98" s="188" t="s">
        <v>443</v>
      </c>
      <c r="B98" s="92" t="s">
        <v>444</v>
      </c>
    </row>
    <row r="99" spans="1:5" x14ac:dyDescent="0.2">
      <c r="A99" s="92" t="s">
        <v>445</v>
      </c>
      <c r="B99" s="92" t="s">
        <v>350</v>
      </c>
      <c r="C99" s="92" t="s">
        <v>446</v>
      </c>
      <c r="E99" s="92" t="s">
        <v>447</v>
      </c>
    </row>
    <row r="100" spans="1:5" x14ac:dyDescent="0.2">
      <c r="A100" s="92" t="s">
        <v>448</v>
      </c>
      <c r="B100" s="92" t="s">
        <v>350</v>
      </c>
      <c r="C100" s="92" t="s">
        <v>449</v>
      </c>
      <c r="E100" s="92" t="s">
        <v>450</v>
      </c>
    </row>
    <row r="101" spans="1:5" x14ac:dyDescent="0.2">
      <c r="A101" s="92" t="s">
        <v>451</v>
      </c>
      <c r="B101" s="92" t="s">
        <v>350</v>
      </c>
      <c r="C101" s="92" t="s">
        <v>452</v>
      </c>
      <c r="E101" s="92" t="s">
        <v>453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opLeftCell="B1" workbookViewId="0">
      <selection activeCell="B5" sqref="B5"/>
    </sheetView>
  </sheetViews>
  <sheetFormatPr defaultRowHeight="12.75" x14ac:dyDescent="0.2"/>
  <cols>
    <col min="1" max="1" width="0" style="38" hidden="1" customWidth="1"/>
    <col min="2" max="2" width="22.7109375" style="1" customWidth="1"/>
    <col min="3" max="16384" width="9.140625" style="1"/>
  </cols>
  <sheetData>
    <row r="1" spans="1:2" x14ac:dyDescent="0.2">
      <c r="B1" s="1" t="s">
        <v>18</v>
      </c>
    </row>
    <row r="3" spans="1:2" ht="31.5" x14ac:dyDescent="0.25">
      <c r="B3" s="39" t="s">
        <v>19</v>
      </c>
    </row>
    <row r="4" spans="1:2" s="38" customFormat="1" ht="15.75" hidden="1" x14ac:dyDescent="0.25">
      <c r="B4" s="40">
        <v>1</v>
      </c>
    </row>
    <row r="5" spans="1:2" x14ac:dyDescent="0.2">
      <c r="A5" s="38">
        <v>1</v>
      </c>
      <c r="B5" s="41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9"/>
  <sheetViews>
    <sheetView topLeftCell="A7" zoomScaleNormal="100" zoomScaleSheetLayoutView="100" workbookViewId="0">
      <selection activeCell="N22" sqref="N22:O22"/>
    </sheetView>
  </sheetViews>
  <sheetFormatPr defaultRowHeight="12.75" x14ac:dyDescent="0.2"/>
  <cols>
    <col min="1" max="1" width="25.5703125" style="42" customWidth="1"/>
    <col min="2" max="2" width="7.7109375" style="42" customWidth="1"/>
    <col min="3" max="3" width="10.42578125" style="42" customWidth="1"/>
    <col min="4" max="4" width="10.28515625" style="42" customWidth="1"/>
    <col min="5" max="5" width="12.28515625" style="42" customWidth="1"/>
    <col min="6" max="6" width="8.5703125" style="42" customWidth="1"/>
    <col min="7" max="7" width="9.5703125" style="42" customWidth="1"/>
    <col min="8" max="8" width="12.28515625" style="42" customWidth="1"/>
    <col min="9" max="9" width="7.7109375" style="42" hidden="1" customWidth="1"/>
    <col min="10" max="10" width="9.140625" style="43" hidden="1" customWidth="1"/>
    <col min="11" max="11" width="0" style="42" hidden="1" customWidth="1"/>
    <col min="12" max="16384" width="9.140625" style="42"/>
  </cols>
  <sheetData>
    <row r="2" spans="1:10" ht="18.75" x14ac:dyDescent="0.2">
      <c r="A2" s="235" t="s">
        <v>20</v>
      </c>
      <c r="B2" s="235"/>
      <c r="C2" s="235"/>
      <c r="D2" s="235"/>
      <c r="E2" s="236"/>
      <c r="F2" s="236"/>
    </row>
    <row r="4" spans="1:10" ht="19.5" customHeight="1" x14ac:dyDescent="0.2">
      <c r="A4" s="235" t="s">
        <v>21</v>
      </c>
      <c r="B4" s="235"/>
      <c r="C4" s="235"/>
      <c r="D4" s="235"/>
      <c r="E4" s="235"/>
      <c r="F4" s="235"/>
      <c r="G4" s="236"/>
      <c r="H4" s="236"/>
    </row>
    <row r="6" spans="1:10" x14ac:dyDescent="0.2">
      <c r="A6" s="44" t="s">
        <v>22</v>
      </c>
    </row>
    <row r="7" spans="1:10" ht="28.5" customHeight="1" x14ac:dyDescent="0.2">
      <c r="A7" s="237" t="s">
        <v>23</v>
      </c>
      <c r="B7" s="238"/>
      <c r="C7" s="238"/>
      <c r="D7" s="238"/>
      <c r="E7" s="238"/>
      <c r="F7" s="238"/>
      <c r="G7" s="45" t="s">
        <v>24</v>
      </c>
      <c r="H7" s="45" t="s">
        <v>25</v>
      </c>
      <c r="J7" s="43" t="s">
        <v>26</v>
      </c>
    </row>
    <row r="8" spans="1:10" x14ac:dyDescent="0.2">
      <c r="A8" s="239">
        <v>1</v>
      </c>
      <c r="B8" s="240"/>
      <c r="C8" s="240"/>
      <c r="D8" s="240"/>
      <c r="E8" s="240"/>
      <c r="F8" s="241"/>
      <c r="G8" s="46">
        <v>2</v>
      </c>
      <c r="H8" s="46">
        <v>3</v>
      </c>
    </row>
    <row r="9" spans="1:10" ht="15" x14ac:dyDescent="0.2">
      <c r="A9" s="242" t="s">
        <v>27</v>
      </c>
      <c r="B9" s="242"/>
      <c r="C9" s="242"/>
      <c r="D9" s="242"/>
      <c r="E9" s="242"/>
      <c r="F9" s="242"/>
      <c r="G9" s="47" t="s">
        <v>28</v>
      </c>
      <c r="H9" s="48">
        <v>1</v>
      </c>
      <c r="J9" s="49" t="s">
        <v>28</v>
      </c>
    </row>
    <row r="10" spans="1:10" ht="18" customHeight="1" x14ac:dyDescent="0.2">
      <c r="A10" s="232" t="s">
        <v>29</v>
      </c>
      <c r="B10" s="233"/>
      <c r="C10" s="233"/>
      <c r="D10" s="233"/>
      <c r="E10" s="233"/>
      <c r="F10" s="234"/>
      <c r="G10" s="47" t="s">
        <v>30</v>
      </c>
      <c r="H10" s="48">
        <v>1</v>
      </c>
      <c r="J10" s="49" t="s">
        <v>30</v>
      </c>
    </row>
    <row r="11" spans="1:10" ht="15" x14ac:dyDescent="0.2">
      <c r="A11" s="232" t="s">
        <v>31</v>
      </c>
      <c r="B11" s="233"/>
      <c r="C11" s="233"/>
      <c r="D11" s="233"/>
      <c r="E11" s="233"/>
      <c r="F11" s="234"/>
      <c r="G11" s="47" t="s">
        <v>32</v>
      </c>
      <c r="H11" s="48">
        <v>1</v>
      </c>
      <c r="I11" s="51"/>
      <c r="J11" s="49" t="s">
        <v>32</v>
      </c>
    </row>
    <row r="12" spans="1:10" ht="15" x14ac:dyDescent="0.2">
      <c r="A12" s="232" t="s">
        <v>33</v>
      </c>
      <c r="B12" s="233"/>
      <c r="C12" s="233"/>
      <c r="D12" s="233"/>
      <c r="E12" s="233"/>
      <c r="F12" s="234"/>
      <c r="G12" s="47" t="s">
        <v>34</v>
      </c>
      <c r="H12" s="48">
        <v>1</v>
      </c>
      <c r="I12" s="52"/>
      <c r="J12" s="49" t="s">
        <v>34</v>
      </c>
    </row>
    <row r="13" spans="1:10" ht="15" x14ac:dyDescent="0.2">
      <c r="A13" s="232" t="s">
        <v>35</v>
      </c>
      <c r="B13" s="233"/>
      <c r="C13" s="233"/>
      <c r="D13" s="233"/>
      <c r="E13" s="233"/>
      <c r="F13" s="234"/>
      <c r="G13" s="47" t="s">
        <v>36</v>
      </c>
      <c r="H13" s="48">
        <v>0</v>
      </c>
      <c r="I13" s="52"/>
      <c r="J13" s="49" t="s">
        <v>36</v>
      </c>
    </row>
    <row r="14" spans="1:10" ht="27" customHeight="1" x14ac:dyDescent="0.2">
      <c r="A14" s="246" t="s">
        <v>37</v>
      </c>
      <c r="B14" s="247"/>
      <c r="C14" s="247"/>
      <c r="D14" s="247"/>
      <c r="E14" s="247"/>
      <c r="F14" s="248"/>
      <c r="G14" s="47" t="s">
        <v>38</v>
      </c>
      <c r="H14" s="50">
        <v>1</v>
      </c>
      <c r="I14" s="52"/>
      <c r="J14" s="49" t="s">
        <v>38</v>
      </c>
    </row>
    <row r="15" spans="1:10" ht="16.5" customHeight="1" x14ac:dyDescent="0.2">
      <c r="A15" s="232" t="s">
        <v>39</v>
      </c>
      <c r="B15" s="233"/>
      <c r="C15" s="233"/>
      <c r="D15" s="233"/>
      <c r="E15" s="233"/>
      <c r="F15" s="234"/>
      <c r="G15" s="47" t="s">
        <v>40</v>
      </c>
      <c r="H15" s="48"/>
      <c r="I15" s="52"/>
      <c r="J15" s="49" t="s">
        <v>40</v>
      </c>
    </row>
    <row r="16" spans="1:10" ht="16.5" customHeight="1" x14ac:dyDescent="0.2">
      <c r="A16" s="243" t="s">
        <v>41</v>
      </c>
      <c r="B16" s="244"/>
      <c r="C16" s="244"/>
      <c r="D16" s="244"/>
      <c r="E16" s="244"/>
      <c r="F16" s="245"/>
      <c r="G16" s="47" t="s">
        <v>42</v>
      </c>
      <c r="H16" s="48">
        <v>1</v>
      </c>
      <c r="I16" s="52"/>
      <c r="J16" s="49" t="s">
        <v>42</v>
      </c>
    </row>
    <row r="17" spans="1:10" ht="16.5" customHeight="1" x14ac:dyDescent="0.2">
      <c r="A17" s="239" t="s">
        <v>43</v>
      </c>
      <c r="B17" s="240"/>
      <c r="C17" s="240"/>
      <c r="D17" s="240"/>
      <c r="E17" s="240"/>
      <c r="F17" s="241"/>
      <c r="G17" s="47" t="s">
        <v>44</v>
      </c>
      <c r="H17" s="48">
        <v>1</v>
      </c>
      <c r="I17" s="52"/>
      <c r="J17" s="49" t="s">
        <v>44</v>
      </c>
    </row>
    <row r="18" spans="1:10" ht="17.25" customHeight="1" x14ac:dyDescent="0.2">
      <c r="A18" s="243" t="s">
        <v>45</v>
      </c>
      <c r="B18" s="244"/>
      <c r="C18" s="244"/>
      <c r="D18" s="244"/>
      <c r="E18" s="244"/>
      <c r="F18" s="245"/>
      <c r="G18" s="47" t="s">
        <v>46</v>
      </c>
      <c r="H18" s="50">
        <v>1</v>
      </c>
      <c r="I18" s="52"/>
      <c r="J18" s="49" t="s">
        <v>46</v>
      </c>
    </row>
    <row r="19" spans="1:10" ht="19.5" customHeight="1" x14ac:dyDescent="0.2">
      <c r="A19" s="243" t="s">
        <v>47</v>
      </c>
      <c r="B19" s="244"/>
      <c r="C19" s="244"/>
      <c r="D19" s="244"/>
      <c r="E19" s="244"/>
      <c r="F19" s="245"/>
      <c r="G19" s="47" t="s">
        <v>48</v>
      </c>
      <c r="H19" s="48">
        <v>0</v>
      </c>
      <c r="I19" s="52"/>
      <c r="J19" s="49" t="s">
        <v>48</v>
      </c>
    </row>
    <row r="20" spans="1:10" ht="15" customHeight="1" x14ac:dyDescent="0.2">
      <c r="A20" s="243" t="s">
        <v>49</v>
      </c>
      <c r="B20" s="244"/>
      <c r="C20" s="244"/>
      <c r="D20" s="244"/>
      <c r="E20" s="244"/>
      <c r="F20" s="245"/>
      <c r="G20" s="47" t="s">
        <v>50</v>
      </c>
      <c r="H20" s="48">
        <v>1</v>
      </c>
      <c r="I20" s="52"/>
      <c r="J20" s="49" t="s">
        <v>50</v>
      </c>
    </row>
    <row r="21" spans="1:10" ht="15" customHeight="1" x14ac:dyDescent="0.2">
      <c r="A21" s="243" t="s">
        <v>51</v>
      </c>
      <c r="B21" s="244"/>
      <c r="C21" s="244"/>
      <c r="D21" s="244"/>
      <c r="E21" s="244"/>
      <c r="F21" s="245"/>
      <c r="G21" s="47" t="s">
        <v>52</v>
      </c>
      <c r="H21" s="48">
        <v>0</v>
      </c>
      <c r="I21" s="52"/>
      <c r="J21" s="49" t="s">
        <v>52</v>
      </c>
    </row>
    <row r="22" spans="1:10" ht="15" customHeight="1" x14ac:dyDescent="0.2">
      <c r="A22" s="243" t="s">
        <v>53</v>
      </c>
      <c r="B22" s="244"/>
      <c r="C22" s="244"/>
      <c r="D22" s="244"/>
      <c r="E22" s="244"/>
      <c r="F22" s="245"/>
      <c r="G22" s="47" t="s">
        <v>54</v>
      </c>
      <c r="H22" s="48">
        <v>0</v>
      </c>
      <c r="I22" s="52"/>
      <c r="J22" s="49" t="s">
        <v>54</v>
      </c>
    </row>
    <row r="23" spans="1:10" ht="15" customHeight="1" x14ac:dyDescent="0.2">
      <c r="A23" s="232" t="s">
        <v>55</v>
      </c>
      <c r="B23" s="233"/>
      <c r="C23" s="233"/>
      <c r="D23" s="233"/>
      <c r="E23" s="233"/>
      <c r="F23" s="234"/>
      <c r="G23" s="47" t="s">
        <v>56</v>
      </c>
      <c r="H23" s="48">
        <v>0</v>
      </c>
      <c r="I23" s="52"/>
      <c r="J23" s="49" t="s">
        <v>56</v>
      </c>
    </row>
    <row r="24" spans="1:10" ht="15" x14ac:dyDescent="0.2">
      <c r="A24" s="249"/>
      <c r="B24" s="249"/>
      <c r="C24" s="249"/>
      <c r="D24" s="249"/>
      <c r="E24" s="249"/>
      <c r="F24" s="249"/>
      <c r="G24" s="53"/>
      <c r="H24" s="54"/>
      <c r="I24" s="52"/>
    </row>
    <row r="25" spans="1:10" x14ac:dyDescent="0.2">
      <c r="A25" s="42" t="s">
        <v>57</v>
      </c>
    </row>
    <row r="28" spans="1:10" ht="18.75" x14ac:dyDescent="0.2">
      <c r="A28" s="250" t="s">
        <v>58</v>
      </c>
      <c r="B28" s="251"/>
      <c r="C28" s="251"/>
      <c r="D28" s="251"/>
      <c r="E28" s="251"/>
      <c r="F28" s="251"/>
      <c r="G28" s="251"/>
      <c r="H28" s="251"/>
      <c r="I28" s="251"/>
    </row>
    <row r="30" spans="1:10" x14ac:dyDescent="0.2">
      <c r="A30" s="55" t="s">
        <v>59</v>
      </c>
    </row>
    <row r="31" spans="1:10" ht="55.5" customHeight="1" x14ac:dyDescent="0.2">
      <c r="A31" s="252" t="s">
        <v>60</v>
      </c>
      <c r="B31" s="252" t="s">
        <v>24</v>
      </c>
      <c r="C31" s="255" t="s">
        <v>61</v>
      </c>
      <c r="D31" s="256"/>
      <c r="E31" s="257" t="s">
        <v>62</v>
      </c>
      <c r="F31" s="258"/>
      <c r="G31" s="257" t="s">
        <v>63</v>
      </c>
      <c r="H31" s="261"/>
      <c r="I31" s="262"/>
    </row>
    <row r="32" spans="1:10" ht="12.75" hidden="1" customHeight="1" x14ac:dyDescent="0.2">
      <c r="A32" s="253"/>
      <c r="B32" s="253"/>
      <c r="C32" s="264" t="s">
        <v>64</v>
      </c>
      <c r="D32" s="237" t="s">
        <v>65</v>
      </c>
      <c r="E32" s="259"/>
      <c r="F32" s="260"/>
      <c r="G32" s="259"/>
      <c r="H32" s="263"/>
      <c r="I32" s="260"/>
    </row>
    <row r="33" spans="1:11" ht="31.5" x14ac:dyDescent="0.2">
      <c r="A33" s="254"/>
      <c r="B33" s="254"/>
      <c r="C33" s="265"/>
      <c r="D33" s="238"/>
      <c r="E33" s="56" t="s">
        <v>66</v>
      </c>
      <c r="F33" s="57" t="s">
        <v>67</v>
      </c>
      <c r="G33" s="58" t="s">
        <v>68</v>
      </c>
      <c r="H33" s="58" t="s">
        <v>69</v>
      </c>
      <c r="I33" s="58" t="s">
        <v>70</v>
      </c>
    </row>
    <row r="34" spans="1:11" ht="13.5" customHeight="1" x14ac:dyDescent="0.2">
      <c r="A34" s="46">
        <v>1</v>
      </c>
      <c r="B34" s="46">
        <v>2</v>
      </c>
      <c r="C34" s="46">
        <v>3</v>
      </c>
      <c r="D34" s="46">
        <v>4</v>
      </c>
      <c r="E34" s="46">
        <v>5</v>
      </c>
      <c r="F34" s="46">
        <v>6</v>
      </c>
      <c r="G34" s="46">
        <v>7</v>
      </c>
      <c r="H34" s="46">
        <v>8</v>
      </c>
      <c r="I34" s="46">
        <v>9</v>
      </c>
    </row>
    <row r="35" spans="1:11" ht="15" x14ac:dyDescent="0.2">
      <c r="A35" s="59" t="s">
        <v>71</v>
      </c>
      <c r="B35" s="60" t="s">
        <v>28</v>
      </c>
      <c r="C35" s="61">
        <v>24</v>
      </c>
      <c r="D35" s="61">
        <v>12</v>
      </c>
      <c r="E35" s="62">
        <v>12</v>
      </c>
      <c r="F35" s="62">
        <v>0</v>
      </c>
      <c r="G35" s="62">
        <v>0</v>
      </c>
      <c r="H35" s="62">
        <v>0</v>
      </c>
      <c r="I35" s="62">
        <v>0</v>
      </c>
    </row>
    <row r="36" spans="1:11" ht="15" x14ac:dyDescent="0.2">
      <c r="A36" s="59" t="s">
        <v>72</v>
      </c>
      <c r="B36" s="60" t="s">
        <v>30</v>
      </c>
      <c r="C36" s="61">
        <v>12</v>
      </c>
      <c r="D36" s="61">
        <v>12</v>
      </c>
      <c r="E36" s="62">
        <v>12</v>
      </c>
      <c r="F36" s="62">
        <v>0</v>
      </c>
      <c r="G36" s="62">
        <v>0</v>
      </c>
      <c r="H36" s="62">
        <v>0</v>
      </c>
      <c r="I36" s="62">
        <v>0</v>
      </c>
    </row>
    <row r="37" spans="1:11" ht="63.75" x14ac:dyDescent="0.2">
      <c r="A37" s="59" t="s">
        <v>73</v>
      </c>
      <c r="B37" s="60" t="s">
        <v>32</v>
      </c>
      <c r="C37" s="63" t="s">
        <v>74</v>
      </c>
      <c r="D37" s="63" t="s">
        <v>74</v>
      </c>
      <c r="E37" s="48">
        <v>12</v>
      </c>
      <c r="F37" s="48">
        <v>0</v>
      </c>
      <c r="G37" s="48">
        <v>0</v>
      </c>
      <c r="H37" s="64">
        <v>0</v>
      </c>
      <c r="I37" s="64">
        <v>0</v>
      </c>
    </row>
    <row r="38" spans="1:11" ht="15.75" x14ac:dyDescent="0.2">
      <c r="A38" s="59" t="s">
        <v>72</v>
      </c>
      <c r="B38" s="60" t="s">
        <v>34</v>
      </c>
      <c r="C38" s="63" t="s">
        <v>74</v>
      </c>
      <c r="D38" s="63" t="s">
        <v>74</v>
      </c>
      <c r="E38" s="48">
        <v>12</v>
      </c>
      <c r="F38" s="48">
        <v>0</v>
      </c>
      <c r="G38" s="64">
        <v>0</v>
      </c>
      <c r="H38" s="64">
        <v>0</v>
      </c>
      <c r="I38" s="64">
        <v>0</v>
      </c>
    </row>
    <row r="39" spans="1:11" ht="25.5" x14ac:dyDescent="0.2">
      <c r="A39" s="59" t="s">
        <v>75</v>
      </c>
      <c r="B39" s="60" t="s">
        <v>36</v>
      </c>
      <c r="C39" s="61">
        <v>216</v>
      </c>
      <c r="D39" s="61">
        <v>193</v>
      </c>
      <c r="E39" s="62">
        <v>187</v>
      </c>
      <c r="F39" s="62">
        <v>7</v>
      </c>
      <c r="G39" s="62">
        <v>10</v>
      </c>
      <c r="H39" s="62">
        <v>20</v>
      </c>
      <c r="I39" s="62">
        <v>0</v>
      </c>
      <c r="J39" s="65"/>
      <c r="K39" s="66"/>
    </row>
    <row r="40" spans="1:11" ht="25.5" x14ac:dyDescent="0.2">
      <c r="A40" s="59" t="s">
        <v>76</v>
      </c>
      <c r="B40" s="60" t="s">
        <v>38</v>
      </c>
      <c r="C40" s="61">
        <v>24</v>
      </c>
      <c r="D40" s="61">
        <v>24</v>
      </c>
      <c r="E40" s="62">
        <v>24</v>
      </c>
      <c r="F40" s="62">
        <v>0</v>
      </c>
      <c r="G40" s="62">
        <v>0</v>
      </c>
      <c r="H40" s="62">
        <v>0</v>
      </c>
      <c r="I40" s="62">
        <v>0</v>
      </c>
    </row>
    <row r="41" spans="1:11" ht="15" x14ac:dyDescent="0.2">
      <c r="A41" s="59" t="s">
        <v>77</v>
      </c>
      <c r="B41" s="60" t="s">
        <v>40</v>
      </c>
      <c r="C41" s="61">
        <f>C35+C39+C40</f>
        <v>264</v>
      </c>
      <c r="D41" s="61">
        <f t="shared" ref="D41:I41" si="0">D35+D39+D40</f>
        <v>229</v>
      </c>
      <c r="E41" s="62">
        <f t="shared" si="0"/>
        <v>223</v>
      </c>
      <c r="F41" s="62">
        <f t="shared" si="0"/>
        <v>7</v>
      </c>
      <c r="G41" s="62">
        <f t="shared" si="0"/>
        <v>10</v>
      </c>
      <c r="H41" s="62">
        <f t="shared" si="0"/>
        <v>20</v>
      </c>
      <c r="I41" s="62">
        <f t="shared" si="0"/>
        <v>0</v>
      </c>
    </row>
    <row r="42" spans="1:11" x14ac:dyDescent="0.2">
      <c r="A42" s="42" t="s">
        <v>78</v>
      </c>
      <c r="C42" s="67"/>
      <c r="D42" s="67"/>
      <c r="E42" s="67"/>
      <c r="F42" s="67"/>
      <c r="G42" s="67"/>
      <c r="H42" s="67"/>
      <c r="I42" s="67"/>
    </row>
    <row r="44" spans="1:11" x14ac:dyDescent="0.2">
      <c r="A44" s="68"/>
      <c r="B44" s="68"/>
      <c r="C44" s="68"/>
      <c r="D44" s="68"/>
      <c r="E44" s="68"/>
      <c r="F44" s="68"/>
      <c r="G44" s="68"/>
    </row>
    <row r="49" ht="48.75" customHeight="1" x14ac:dyDescent="0.2"/>
  </sheetData>
  <mergeCells count="28">
    <mergeCell ref="A23:F23"/>
    <mergeCell ref="A24:F24"/>
    <mergeCell ref="A28:I28"/>
    <mergeCell ref="A31:A33"/>
    <mergeCell ref="B31:B33"/>
    <mergeCell ref="C31:D31"/>
    <mergeCell ref="E31:F32"/>
    <mergeCell ref="G31:I32"/>
    <mergeCell ref="C32:C33"/>
    <mergeCell ref="D32:D33"/>
    <mergeCell ref="A22:F22"/>
    <mergeCell ref="A11:F11"/>
    <mergeCell ref="A12:F12"/>
    <mergeCell ref="A13:F13"/>
    <mergeCell ref="A14:F14"/>
    <mergeCell ref="A15:F15"/>
    <mergeCell ref="A16:F16"/>
    <mergeCell ref="A17:F17"/>
    <mergeCell ref="A18:F18"/>
    <mergeCell ref="A19:F19"/>
    <mergeCell ref="A20:F20"/>
    <mergeCell ref="A21:F21"/>
    <mergeCell ref="A10:F10"/>
    <mergeCell ref="A2:F2"/>
    <mergeCell ref="A4:H4"/>
    <mergeCell ref="A7:F7"/>
    <mergeCell ref="A8:F8"/>
    <mergeCell ref="A9:F9"/>
  </mergeCells>
  <pageMargins left="0.39370078740157483" right="0.19685039370078741" top="0.39370078740157483" bottom="0.19685039370078741" header="0.51181102362204722" footer="0.51181102362204722"/>
  <pageSetup paperSize="9" scale="7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view="pageBreakPreview" topLeftCell="A13" zoomScale="145" zoomScaleNormal="100" zoomScaleSheetLayoutView="145" workbookViewId="0">
      <selection activeCell="D23" sqref="D23"/>
    </sheetView>
  </sheetViews>
  <sheetFormatPr defaultRowHeight="12.75" x14ac:dyDescent="0.2"/>
  <cols>
    <col min="1" max="1" width="48.140625" style="42" customWidth="1"/>
    <col min="2" max="2" width="13.85546875" style="72" customWidth="1"/>
    <col min="3" max="3" width="11.7109375" style="42" customWidth="1"/>
    <col min="4" max="4" width="14.140625" style="42" customWidth="1"/>
    <col min="5" max="16384" width="9.140625" style="42"/>
  </cols>
  <sheetData>
    <row r="1" spans="1:4" ht="18.75" x14ac:dyDescent="0.2">
      <c r="A1" s="268" t="s">
        <v>79</v>
      </c>
      <c r="B1" s="269"/>
      <c r="C1" s="269"/>
      <c r="D1" s="269"/>
    </row>
    <row r="2" spans="1:4" ht="24.75" customHeight="1" x14ac:dyDescent="0.2">
      <c r="A2" s="55" t="s">
        <v>80</v>
      </c>
      <c r="B2" s="69"/>
      <c r="C2" s="70"/>
      <c r="D2" s="70"/>
    </row>
    <row r="3" spans="1:4" ht="24.75" customHeight="1" x14ac:dyDescent="0.2">
      <c r="A3" s="71" t="s">
        <v>81</v>
      </c>
    </row>
    <row r="5" spans="1:4" x14ac:dyDescent="0.2">
      <c r="A5" s="270" t="s">
        <v>82</v>
      </c>
      <c r="B5" s="271" t="s">
        <v>24</v>
      </c>
      <c r="C5" s="273" t="s">
        <v>83</v>
      </c>
      <c r="D5" s="273" t="s">
        <v>84</v>
      </c>
    </row>
    <row r="6" spans="1:4" x14ac:dyDescent="0.2">
      <c r="A6" s="270"/>
      <c r="B6" s="272"/>
      <c r="C6" s="274"/>
      <c r="D6" s="274"/>
    </row>
    <row r="7" spans="1:4" x14ac:dyDescent="0.2">
      <c r="A7" s="270"/>
      <c r="B7" s="272"/>
      <c r="C7" s="274"/>
      <c r="D7" s="274"/>
    </row>
    <row r="8" spans="1:4" x14ac:dyDescent="0.2">
      <c r="A8" s="270"/>
      <c r="B8" s="272"/>
      <c r="C8" s="274"/>
      <c r="D8" s="274"/>
    </row>
    <row r="9" spans="1:4" ht="15.75" x14ac:dyDescent="0.2">
      <c r="A9" s="73">
        <v>1</v>
      </c>
      <c r="B9" s="73" t="s">
        <v>85</v>
      </c>
      <c r="C9" s="73">
        <v>3</v>
      </c>
      <c r="D9" s="73">
        <v>4</v>
      </c>
    </row>
    <row r="10" spans="1:4" ht="117" customHeight="1" x14ac:dyDescent="0.2">
      <c r="A10" s="74" t="s">
        <v>86</v>
      </c>
      <c r="B10" s="75" t="s">
        <v>28</v>
      </c>
      <c r="C10" s="76">
        <v>4</v>
      </c>
      <c r="D10" s="76">
        <v>4</v>
      </c>
    </row>
    <row r="11" spans="1:4" ht="38.25" x14ac:dyDescent="0.2">
      <c r="A11" s="74" t="s">
        <v>87</v>
      </c>
      <c r="B11" s="75" t="s">
        <v>30</v>
      </c>
      <c r="C11" s="76">
        <v>3</v>
      </c>
      <c r="D11" s="76">
        <v>3</v>
      </c>
    </row>
    <row r="12" spans="1:4" ht="51" x14ac:dyDescent="0.2">
      <c r="A12" s="74" t="s">
        <v>88</v>
      </c>
      <c r="B12" s="75" t="s">
        <v>32</v>
      </c>
      <c r="C12" s="76">
        <v>5</v>
      </c>
      <c r="D12" s="76">
        <v>5</v>
      </c>
    </row>
    <row r="13" spans="1:4" ht="41.25" customHeight="1" x14ac:dyDescent="0.2">
      <c r="A13" s="74" t="s">
        <v>89</v>
      </c>
      <c r="B13" s="75" t="s">
        <v>34</v>
      </c>
      <c r="C13" s="76">
        <v>4</v>
      </c>
      <c r="D13" s="76">
        <v>3</v>
      </c>
    </row>
    <row r="14" spans="1:4" ht="40.5" customHeight="1" x14ac:dyDescent="0.2">
      <c r="A14" s="74" t="s">
        <v>90</v>
      </c>
      <c r="B14" s="75" t="s">
        <v>36</v>
      </c>
      <c r="C14" s="76">
        <v>5</v>
      </c>
      <c r="D14" s="76">
        <v>5</v>
      </c>
    </row>
    <row r="15" spans="1:4" ht="30" customHeight="1" x14ac:dyDescent="0.2">
      <c r="A15" s="74" t="s">
        <v>91</v>
      </c>
      <c r="B15" s="75" t="s">
        <v>38</v>
      </c>
      <c r="C15" s="76">
        <v>3</v>
      </c>
      <c r="D15" s="76">
        <v>3</v>
      </c>
    </row>
    <row r="16" spans="1:4" ht="26.25" customHeight="1" x14ac:dyDescent="0.2">
      <c r="A16" s="74" t="s">
        <v>92</v>
      </c>
      <c r="B16" s="75" t="s">
        <v>40</v>
      </c>
      <c r="C16" s="76">
        <v>1</v>
      </c>
      <c r="D16" s="76">
        <v>1</v>
      </c>
    </row>
    <row r="17" spans="1:4" ht="26.25" customHeight="1" x14ac:dyDescent="0.2">
      <c r="A17" s="74" t="s">
        <v>93</v>
      </c>
      <c r="B17" s="75" t="s">
        <v>42</v>
      </c>
      <c r="C17" s="76">
        <v>1</v>
      </c>
      <c r="D17" s="76">
        <v>0</v>
      </c>
    </row>
    <row r="18" spans="1:4" ht="28.5" customHeight="1" x14ac:dyDescent="0.2">
      <c r="A18" s="74" t="s">
        <v>94</v>
      </c>
      <c r="B18" s="75" t="s">
        <v>44</v>
      </c>
      <c r="C18" s="76">
        <v>0</v>
      </c>
      <c r="D18" s="76">
        <v>0</v>
      </c>
    </row>
    <row r="19" spans="1:4" ht="15" x14ac:dyDescent="0.2">
      <c r="A19" s="74" t="s">
        <v>95</v>
      </c>
      <c r="B19" s="75" t="s">
        <v>46</v>
      </c>
      <c r="C19" s="76">
        <v>0</v>
      </c>
      <c r="D19" s="76">
        <v>0</v>
      </c>
    </row>
    <row r="20" spans="1:4" ht="15" x14ac:dyDescent="0.2">
      <c r="A20" s="74" t="s">
        <v>96</v>
      </c>
      <c r="B20" s="75" t="s">
        <v>48</v>
      </c>
      <c r="C20" s="76">
        <v>2</v>
      </c>
      <c r="D20" s="76">
        <v>2</v>
      </c>
    </row>
    <row r="21" spans="1:4" ht="15" x14ac:dyDescent="0.2">
      <c r="A21" s="74" t="s">
        <v>97</v>
      </c>
      <c r="B21" s="75" t="s">
        <v>50</v>
      </c>
      <c r="C21" s="76">
        <v>2</v>
      </c>
      <c r="D21" s="76">
        <v>2</v>
      </c>
    </row>
    <row r="22" spans="1:4" ht="63.75" x14ac:dyDescent="0.2">
      <c r="A22" s="74" t="s">
        <v>98</v>
      </c>
      <c r="B22" s="75" t="s">
        <v>52</v>
      </c>
      <c r="C22" s="76">
        <v>2</v>
      </c>
      <c r="D22" s="76">
        <v>2</v>
      </c>
    </row>
    <row r="23" spans="1:4" ht="71.25" customHeight="1" x14ac:dyDescent="0.2">
      <c r="A23" s="74" t="s">
        <v>99</v>
      </c>
      <c r="B23" s="75" t="s">
        <v>54</v>
      </c>
      <c r="C23" s="76">
        <v>2</v>
      </c>
      <c r="D23" s="76">
        <v>2</v>
      </c>
    </row>
    <row r="24" spans="1:4" ht="18" customHeight="1" x14ac:dyDescent="0.2">
      <c r="A24" s="266"/>
      <c r="B24" s="267"/>
      <c r="C24" s="267"/>
      <c r="D24" s="267"/>
    </row>
  </sheetData>
  <mergeCells count="6">
    <mergeCell ref="A24:D24"/>
    <mergeCell ref="A1:D1"/>
    <mergeCell ref="A5:A8"/>
    <mergeCell ref="B5:B8"/>
    <mergeCell ref="C5:C8"/>
    <mergeCell ref="D5:D8"/>
  </mergeCells>
  <pageMargins left="0.59055118110236227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3"/>
  <sheetViews>
    <sheetView view="pageBreakPreview" topLeftCell="A14" zoomScale="160" zoomScaleNormal="100" zoomScaleSheetLayoutView="160" workbookViewId="0">
      <selection activeCell="A5" sqref="A5:A8"/>
    </sheetView>
  </sheetViews>
  <sheetFormatPr defaultRowHeight="12.75" x14ac:dyDescent="0.2"/>
  <cols>
    <col min="1" max="1" width="58.140625" style="42" customWidth="1"/>
    <col min="2" max="2" width="9.140625" style="42"/>
    <col min="3" max="3" width="11.140625" style="42" customWidth="1"/>
    <col min="4" max="4" width="11" style="42" customWidth="1"/>
    <col min="5" max="16384" width="9.140625" style="42"/>
  </cols>
  <sheetData>
    <row r="2" spans="1:4" ht="18.75" x14ac:dyDescent="0.2">
      <c r="A2" s="71" t="s">
        <v>100</v>
      </c>
      <c r="B2" s="70"/>
      <c r="C2" s="70"/>
      <c r="D2" s="70"/>
    </row>
    <row r="4" spans="1:4" x14ac:dyDescent="0.2">
      <c r="A4" s="77"/>
    </row>
    <row r="5" spans="1:4" x14ac:dyDescent="0.2">
      <c r="A5" s="270" t="s">
        <v>82</v>
      </c>
      <c r="B5" s="271" t="s">
        <v>24</v>
      </c>
      <c r="C5" s="273" t="s">
        <v>83</v>
      </c>
      <c r="D5" s="273" t="s">
        <v>84</v>
      </c>
    </row>
    <row r="6" spans="1:4" x14ac:dyDescent="0.2">
      <c r="A6" s="270"/>
      <c r="B6" s="272"/>
      <c r="C6" s="274"/>
      <c r="D6" s="274"/>
    </row>
    <row r="7" spans="1:4" x14ac:dyDescent="0.2">
      <c r="A7" s="270"/>
      <c r="B7" s="272"/>
      <c r="C7" s="274"/>
      <c r="D7" s="274"/>
    </row>
    <row r="8" spans="1:4" x14ac:dyDescent="0.2">
      <c r="A8" s="270"/>
      <c r="B8" s="272"/>
      <c r="C8" s="274"/>
      <c r="D8" s="274"/>
    </row>
    <row r="9" spans="1:4" ht="15.75" x14ac:dyDescent="0.2">
      <c r="A9" s="78">
        <v>1</v>
      </c>
      <c r="B9" s="78" t="s">
        <v>85</v>
      </c>
      <c r="C9" s="78">
        <v>3</v>
      </c>
      <c r="D9" s="78">
        <v>4</v>
      </c>
    </row>
    <row r="10" spans="1:4" ht="153" x14ac:dyDescent="0.2">
      <c r="A10" s="74" t="s">
        <v>101</v>
      </c>
      <c r="B10" s="75" t="s">
        <v>28</v>
      </c>
      <c r="C10" s="76">
        <v>0</v>
      </c>
      <c r="D10" s="76">
        <v>0</v>
      </c>
    </row>
    <row r="11" spans="1:4" ht="15" x14ac:dyDescent="0.2">
      <c r="A11" s="74" t="s">
        <v>102</v>
      </c>
      <c r="B11" s="75" t="s">
        <v>30</v>
      </c>
      <c r="C11" s="76">
        <v>0</v>
      </c>
      <c r="D11" s="76">
        <v>0</v>
      </c>
    </row>
    <row r="12" spans="1:4" ht="25.5" x14ac:dyDescent="0.2">
      <c r="A12" s="74" t="s">
        <v>89</v>
      </c>
      <c r="B12" s="75" t="s">
        <v>32</v>
      </c>
      <c r="C12" s="76">
        <v>0</v>
      </c>
      <c r="D12" s="76">
        <v>0</v>
      </c>
    </row>
    <row r="13" spans="1:4" ht="25.5" x14ac:dyDescent="0.2">
      <c r="A13" s="74" t="s">
        <v>90</v>
      </c>
      <c r="B13" s="75" t="s">
        <v>34</v>
      </c>
      <c r="C13" s="76">
        <v>0</v>
      </c>
      <c r="D13" s="76">
        <v>0</v>
      </c>
    </row>
    <row r="14" spans="1:4" ht="25.5" x14ac:dyDescent="0.2">
      <c r="A14" s="74" t="s">
        <v>91</v>
      </c>
      <c r="B14" s="75" t="s">
        <v>36</v>
      </c>
      <c r="C14" s="76">
        <v>0</v>
      </c>
      <c r="D14" s="76">
        <v>0</v>
      </c>
    </row>
    <row r="15" spans="1:4" ht="25.5" x14ac:dyDescent="0.2">
      <c r="A15" s="74" t="s">
        <v>103</v>
      </c>
      <c r="B15" s="75" t="s">
        <v>38</v>
      </c>
      <c r="C15" s="76">
        <v>0</v>
      </c>
      <c r="D15" s="76">
        <v>0</v>
      </c>
    </row>
    <row r="16" spans="1:4" ht="25.5" x14ac:dyDescent="0.2">
      <c r="A16" s="74" t="s">
        <v>94</v>
      </c>
      <c r="B16" s="75" t="s">
        <v>40</v>
      </c>
      <c r="C16" s="76">
        <v>0</v>
      </c>
      <c r="D16" s="76">
        <v>0</v>
      </c>
    </row>
    <row r="17" spans="1:4" ht="25.5" x14ac:dyDescent="0.2">
      <c r="A17" s="74" t="s">
        <v>93</v>
      </c>
      <c r="B17" s="75" t="s">
        <v>42</v>
      </c>
      <c r="C17" s="76">
        <v>0</v>
      </c>
      <c r="D17" s="76">
        <v>0</v>
      </c>
    </row>
    <row r="18" spans="1:4" ht="15" x14ac:dyDescent="0.2">
      <c r="A18" s="74" t="s">
        <v>97</v>
      </c>
      <c r="B18" s="75" t="s">
        <v>44</v>
      </c>
      <c r="C18" s="76">
        <v>0</v>
      </c>
      <c r="D18" s="76">
        <v>0</v>
      </c>
    </row>
    <row r="19" spans="1:4" ht="38.25" x14ac:dyDescent="0.2">
      <c r="A19" s="74" t="s">
        <v>104</v>
      </c>
      <c r="B19" s="75" t="s">
        <v>46</v>
      </c>
      <c r="C19" s="76">
        <v>0</v>
      </c>
      <c r="D19" s="76">
        <v>0</v>
      </c>
    </row>
    <row r="20" spans="1:4" ht="15" x14ac:dyDescent="0.2">
      <c r="A20" s="74" t="s">
        <v>105</v>
      </c>
      <c r="B20" s="75" t="s">
        <v>48</v>
      </c>
      <c r="C20" s="76">
        <v>0</v>
      </c>
      <c r="D20" s="76">
        <v>0</v>
      </c>
    </row>
    <row r="21" spans="1:4" ht="25.5" x14ac:dyDescent="0.2">
      <c r="A21" s="74" t="s">
        <v>106</v>
      </c>
      <c r="B21" s="75" t="s">
        <v>50</v>
      </c>
      <c r="C21" s="76">
        <v>0</v>
      </c>
      <c r="D21" s="76">
        <v>0</v>
      </c>
    </row>
    <row r="22" spans="1:4" ht="15" x14ac:dyDescent="0.2">
      <c r="A22" s="74" t="s">
        <v>107</v>
      </c>
      <c r="B22" s="72">
        <v>13</v>
      </c>
      <c r="C22" s="76">
        <v>0</v>
      </c>
      <c r="D22" s="76">
        <v>0</v>
      </c>
    </row>
    <row r="23" spans="1:4" x14ac:dyDescent="0.2">
      <c r="A23" s="79"/>
      <c r="B23" s="79"/>
      <c r="C23" s="79"/>
      <c r="D23" s="79"/>
    </row>
  </sheetData>
  <mergeCells count="4">
    <mergeCell ref="A5:A8"/>
    <mergeCell ref="B5:B8"/>
    <mergeCell ref="C5:C8"/>
    <mergeCell ref="D5:D8"/>
  </mergeCells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0"/>
  <sheetViews>
    <sheetView topLeftCell="A4" zoomScaleNormal="100" zoomScaleSheetLayoutView="100" workbookViewId="0">
      <selection activeCell="E12" sqref="E12"/>
    </sheetView>
  </sheetViews>
  <sheetFormatPr defaultRowHeight="12.75" x14ac:dyDescent="0.2"/>
  <cols>
    <col min="1" max="1" width="38.5703125" style="81" customWidth="1"/>
    <col min="2" max="3" width="9.140625" style="81"/>
    <col min="4" max="4" width="10.42578125" style="81" customWidth="1"/>
    <col min="5" max="5" width="9.140625" style="81"/>
    <col min="6" max="6" width="8.85546875" style="81" customWidth="1"/>
    <col min="7" max="7" width="12.5703125" style="81" customWidth="1"/>
    <col min="8" max="8" width="9.140625" style="81"/>
    <col min="9" max="9" width="7.85546875" style="81" customWidth="1"/>
    <col min="10" max="16384" width="9.140625" style="81"/>
  </cols>
  <sheetData>
    <row r="2" spans="1:9" ht="18.75" x14ac:dyDescent="0.2">
      <c r="A2" s="276" t="s">
        <v>108</v>
      </c>
      <c r="B2" s="276"/>
      <c r="C2" s="276"/>
      <c r="D2" s="276"/>
      <c r="E2" s="276"/>
      <c r="F2" s="276"/>
      <c r="G2" s="276"/>
      <c r="H2" s="276"/>
      <c r="I2" s="80"/>
    </row>
    <row r="3" spans="1:9" x14ac:dyDescent="0.2">
      <c r="A3" s="82"/>
      <c r="B3" s="82"/>
      <c r="C3" s="82"/>
      <c r="D3" s="82"/>
      <c r="E3" s="82"/>
      <c r="F3" s="82"/>
      <c r="G3" s="82"/>
      <c r="H3" s="82"/>
      <c r="I3" s="80"/>
    </row>
    <row r="4" spans="1:9" ht="18.75" x14ac:dyDescent="0.2">
      <c r="A4" s="277" t="s">
        <v>109</v>
      </c>
      <c r="B4" s="277"/>
      <c r="C4" s="277"/>
      <c r="D4" s="277"/>
      <c r="E4" s="277"/>
      <c r="F4" s="277"/>
      <c r="G4" s="277"/>
      <c r="H4" s="277"/>
      <c r="I4" s="80"/>
    </row>
    <row r="5" spans="1:9" x14ac:dyDescent="0.2">
      <c r="A5" s="82"/>
      <c r="B5" s="82"/>
      <c r="C5" s="82"/>
      <c r="D5" s="82"/>
      <c r="E5" s="82"/>
      <c r="F5" s="82"/>
      <c r="G5" s="82"/>
      <c r="H5" s="82"/>
      <c r="I5" s="80"/>
    </row>
    <row r="6" spans="1:9" x14ac:dyDescent="0.2">
      <c r="A6" s="278" t="s">
        <v>110</v>
      </c>
      <c r="B6" s="278"/>
      <c r="C6" s="278"/>
      <c r="D6" s="278"/>
      <c r="E6" s="278"/>
      <c r="F6" s="278"/>
      <c r="G6" s="278"/>
      <c r="H6" s="278"/>
      <c r="I6" s="278"/>
    </row>
    <row r="7" spans="1:9" x14ac:dyDescent="0.2">
      <c r="A7" s="83"/>
      <c r="B7" s="84"/>
      <c r="C7" s="84"/>
      <c r="D7" s="84"/>
      <c r="E7" s="84"/>
      <c r="F7" s="84"/>
      <c r="G7" s="84"/>
      <c r="H7" s="84"/>
    </row>
    <row r="8" spans="1:9" x14ac:dyDescent="0.2">
      <c r="A8" s="85" t="s">
        <v>111</v>
      </c>
    </row>
    <row r="9" spans="1:9" ht="14.25" x14ac:dyDescent="0.2">
      <c r="A9" s="275" t="s">
        <v>112</v>
      </c>
      <c r="B9" s="275" t="s">
        <v>24</v>
      </c>
      <c r="C9" s="275" t="s">
        <v>113</v>
      </c>
      <c r="D9" s="275" t="s">
        <v>114</v>
      </c>
      <c r="E9" s="279" t="s">
        <v>115</v>
      </c>
      <c r="F9" s="279"/>
      <c r="G9" s="275" t="s">
        <v>116</v>
      </c>
      <c r="H9" s="275" t="s">
        <v>117</v>
      </c>
      <c r="I9" s="280"/>
    </row>
    <row r="10" spans="1:9" x14ac:dyDescent="0.2">
      <c r="A10" s="279"/>
      <c r="B10" s="275"/>
      <c r="C10" s="275"/>
      <c r="D10" s="275"/>
      <c r="E10" s="275" t="s">
        <v>118</v>
      </c>
      <c r="F10" s="275" t="s">
        <v>119</v>
      </c>
      <c r="G10" s="275"/>
      <c r="H10" s="280"/>
      <c r="I10" s="280"/>
    </row>
    <row r="11" spans="1:9" ht="71.25" x14ac:dyDescent="0.2">
      <c r="A11" s="279"/>
      <c r="B11" s="275"/>
      <c r="C11" s="275"/>
      <c r="D11" s="275"/>
      <c r="E11" s="275"/>
      <c r="F11" s="275"/>
      <c r="G11" s="275"/>
      <c r="H11" s="86" t="s">
        <v>120</v>
      </c>
      <c r="I11" s="86" t="s">
        <v>121</v>
      </c>
    </row>
    <row r="12" spans="1:9" x14ac:dyDescent="0.2">
      <c r="A12" s="87">
        <v>1</v>
      </c>
      <c r="B12" s="87">
        <v>2</v>
      </c>
      <c r="C12" s="87">
        <v>3</v>
      </c>
      <c r="D12" s="87">
        <v>4</v>
      </c>
      <c r="E12" s="87">
        <v>5</v>
      </c>
      <c r="F12" s="87">
        <v>6</v>
      </c>
      <c r="G12" s="87">
        <v>7</v>
      </c>
      <c r="H12" s="87">
        <v>8</v>
      </c>
      <c r="I12" s="87">
        <v>9</v>
      </c>
    </row>
    <row r="13" spans="1:9" ht="15" x14ac:dyDescent="0.2">
      <c r="A13" s="88" t="s">
        <v>122</v>
      </c>
      <c r="B13" s="89" t="s">
        <v>28</v>
      </c>
      <c r="C13" s="50">
        <f>SUM(C14:C18)</f>
        <v>14421</v>
      </c>
      <c r="D13" s="50">
        <f t="shared" ref="D13:I13" si="0">SUM(D14:D18)</f>
        <v>13802</v>
      </c>
      <c r="E13" s="50">
        <f t="shared" si="0"/>
        <v>916</v>
      </c>
      <c r="F13" s="50">
        <f t="shared" si="0"/>
        <v>13505</v>
      </c>
      <c r="G13" s="50">
        <f t="shared" si="0"/>
        <v>14421</v>
      </c>
      <c r="H13" s="50">
        <f t="shared" si="0"/>
        <v>8383</v>
      </c>
      <c r="I13" s="50">
        <f t="shared" si="0"/>
        <v>0</v>
      </c>
    </row>
    <row r="14" spans="1:9" ht="15" x14ac:dyDescent="0.2">
      <c r="A14" s="90" t="s">
        <v>123</v>
      </c>
      <c r="B14" s="89" t="s">
        <v>30</v>
      </c>
      <c r="C14" s="50">
        <f>E14+F14</f>
        <v>2411</v>
      </c>
      <c r="D14" s="50">
        <v>1792</v>
      </c>
      <c r="E14" s="50">
        <v>166</v>
      </c>
      <c r="F14" s="50">
        <v>2245</v>
      </c>
      <c r="G14" s="50">
        <f>C14</f>
        <v>2411</v>
      </c>
      <c r="H14" s="50">
        <v>1231</v>
      </c>
      <c r="I14" s="50">
        <v>0</v>
      </c>
    </row>
    <row r="15" spans="1:9" ht="25.5" x14ac:dyDescent="0.2">
      <c r="A15" s="88" t="s">
        <v>124</v>
      </c>
      <c r="B15" s="89" t="s">
        <v>32</v>
      </c>
      <c r="C15" s="50">
        <f>E15+F15</f>
        <v>8013</v>
      </c>
      <c r="D15" s="50">
        <v>8013</v>
      </c>
      <c r="E15" s="50">
        <v>381</v>
      </c>
      <c r="F15" s="50">
        <v>7632</v>
      </c>
      <c r="G15" s="50">
        <f>C15</f>
        <v>8013</v>
      </c>
      <c r="H15" s="50">
        <v>4908</v>
      </c>
      <c r="I15" s="50">
        <v>0</v>
      </c>
    </row>
    <row r="16" spans="1:9" ht="25.5" x14ac:dyDescent="0.2">
      <c r="A16" s="88" t="s">
        <v>125</v>
      </c>
      <c r="B16" s="89" t="s">
        <v>34</v>
      </c>
      <c r="C16" s="50">
        <f>E16+F16</f>
        <v>0</v>
      </c>
      <c r="D16" s="50">
        <v>0</v>
      </c>
      <c r="E16" s="50">
        <v>0</v>
      </c>
      <c r="F16" s="50">
        <v>0</v>
      </c>
      <c r="G16" s="50">
        <f>C16</f>
        <v>0</v>
      </c>
      <c r="H16" s="50">
        <v>0</v>
      </c>
      <c r="I16" s="50">
        <v>0</v>
      </c>
    </row>
    <row r="17" spans="1:9" ht="76.5" x14ac:dyDescent="0.2">
      <c r="A17" s="88" t="s">
        <v>126</v>
      </c>
      <c r="B17" s="89" t="s">
        <v>36</v>
      </c>
      <c r="C17" s="50">
        <f>E17+F17</f>
        <v>602</v>
      </c>
      <c r="D17" s="50">
        <v>602</v>
      </c>
      <c r="E17" s="50">
        <v>157</v>
      </c>
      <c r="F17" s="50">
        <v>445</v>
      </c>
      <c r="G17" s="50">
        <f>C17</f>
        <v>602</v>
      </c>
      <c r="H17" s="50">
        <v>340</v>
      </c>
      <c r="I17" s="50">
        <v>0</v>
      </c>
    </row>
    <row r="18" spans="1:9" ht="51" x14ac:dyDescent="0.2">
      <c r="A18" s="88" t="s">
        <v>127</v>
      </c>
      <c r="B18" s="89" t="s">
        <v>38</v>
      </c>
      <c r="C18" s="50">
        <f>E18+F18</f>
        <v>3395</v>
      </c>
      <c r="D18" s="50">
        <v>3395</v>
      </c>
      <c r="E18" s="50">
        <v>212</v>
      </c>
      <c r="F18" s="50">
        <v>3183</v>
      </c>
      <c r="G18" s="50">
        <f>C18</f>
        <v>3395</v>
      </c>
      <c r="H18" s="50">
        <v>1904</v>
      </c>
      <c r="I18" s="50">
        <v>0</v>
      </c>
    </row>
    <row r="19" spans="1:9" x14ac:dyDescent="0.2">
      <c r="A19" s="80"/>
      <c r="B19" s="80"/>
      <c r="C19" s="80"/>
      <c r="D19" s="80"/>
      <c r="E19" s="80"/>
      <c r="F19" s="80"/>
      <c r="G19" s="80"/>
      <c r="H19" s="80"/>
      <c r="I19" s="80"/>
    </row>
    <row r="20" spans="1:9" ht="14.25" x14ac:dyDescent="0.2">
      <c r="A20" s="91" t="s">
        <v>128</v>
      </c>
    </row>
  </sheetData>
  <mergeCells count="12">
    <mergeCell ref="E10:E11"/>
    <mergeCell ref="F10:F11"/>
    <mergeCell ref="A2:H2"/>
    <mergeCell ref="A4:H4"/>
    <mergeCell ref="A6:I6"/>
    <mergeCell ref="A9:A11"/>
    <mergeCell ref="B9:B11"/>
    <mergeCell ref="C9:C11"/>
    <mergeCell ref="D9:D11"/>
    <mergeCell ref="E9:F9"/>
    <mergeCell ref="G9:G11"/>
    <mergeCell ref="H9:I10"/>
  </mergeCells>
  <pageMargins left="0.78740157480314965" right="0.78740157480314965" top="0.78740157480314965" bottom="0.19685039370078741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opLeftCell="A19" zoomScaleNormal="100" zoomScaleSheetLayoutView="100" workbookViewId="0">
      <selection activeCell="B38" sqref="B38"/>
    </sheetView>
  </sheetViews>
  <sheetFormatPr defaultRowHeight="12.75" x14ac:dyDescent="0.2"/>
  <cols>
    <col min="1" max="1" width="35.28515625" style="42" customWidth="1"/>
    <col min="2" max="2" width="9.140625" style="42"/>
    <col min="3" max="3" width="7.7109375" style="42" customWidth="1"/>
    <col min="4" max="4" width="10.42578125" style="42" customWidth="1"/>
    <col min="5" max="6" width="9.140625" style="42"/>
    <col min="7" max="7" width="11.85546875" style="42" customWidth="1"/>
    <col min="8" max="16384" width="9.140625" style="42"/>
  </cols>
  <sheetData>
    <row r="1" spans="1:9" x14ac:dyDescent="0.2">
      <c r="A1" s="92"/>
      <c r="B1" s="92"/>
      <c r="C1" s="92"/>
      <c r="D1" s="92"/>
      <c r="E1" s="92"/>
      <c r="F1" s="92"/>
      <c r="G1" s="92"/>
      <c r="H1" s="92"/>
      <c r="I1" s="92"/>
    </row>
    <row r="2" spans="1:9" x14ac:dyDescent="0.2">
      <c r="A2" s="281" t="s">
        <v>129</v>
      </c>
      <c r="B2" s="281"/>
      <c r="C2" s="281"/>
      <c r="D2" s="281"/>
      <c r="E2" s="281"/>
      <c r="F2" s="281"/>
      <c r="G2" s="68"/>
      <c r="H2" s="68"/>
      <c r="I2" s="92"/>
    </row>
    <row r="3" spans="1:9" x14ac:dyDescent="0.2">
      <c r="A3" s="93"/>
      <c r="B3" s="92"/>
      <c r="C3" s="92"/>
      <c r="D3" s="92"/>
      <c r="E3" s="92"/>
      <c r="F3" s="92"/>
      <c r="G3" s="92"/>
      <c r="H3" s="92"/>
      <c r="I3" s="92"/>
    </row>
    <row r="4" spans="1:9" x14ac:dyDescent="0.2">
      <c r="A4" s="94" t="s">
        <v>130</v>
      </c>
      <c r="B4" s="92"/>
      <c r="C4" s="92"/>
      <c r="D4" s="92"/>
      <c r="E4" s="92"/>
      <c r="F4" s="92"/>
      <c r="G4" s="92"/>
      <c r="H4" s="92"/>
      <c r="I4" s="92"/>
    </row>
    <row r="5" spans="1:9" ht="14.25" x14ac:dyDescent="0.2">
      <c r="A5" s="282" t="s">
        <v>112</v>
      </c>
      <c r="B5" s="271" t="s">
        <v>24</v>
      </c>
      <c r="C5" s="271" t="s">
        <v>113</v>
      </c>
      <c r="D5" s="271" t="s">
        <v>114</v>
      </c>
      <c r="E5" s="270" t="s">
        <v>131</v>
      </c>
      <c r="F5" s="270"/>
      <c r="G5" s="271" t="s">
        <v>132</v>
      </c>
      <c r="H5" s="271" t="s">
        <v>133</v>
      </c>
      <c r="I5" s="286"/>
    </row>
    <row r="6" spans="1:9" x14ac:dyDescent="0.2">
      <c r="A6" s="283"/>
      <c r="B6" s="271"/>
      <c r="C6" s="271"/>
      <c r="D6" s="271"/>
      <c r="E6" s="271" t="s">
        <v>118</v>
      </c>
      <c r="F6" s="271" t="s">
        <v>119</v>
      </c>
      <c r="G6" s="271"/>
      <c r="H6" s="286"/>
      <c r="I6" s="286"/>
    </row>
    <row r="7" spans="1:9" ht="71.25" x14ac:dyDescent="0.2">
      <c r="A7" s="284"/>
      <c r="B7" s="271"/>
      <c r="C7" s="271"/>
      <c r="D7" s="271"/>
      <c r="E7" s="271"/>
      <c r="F7" s="271"/>
      <c r="G7" s="271"/>
      <c r="H7" s="95" t="s">
        <v>120</v>
      </c>
      <c r="I7" s="95" t="s">
        <v>121</v>
      </c>
    </row>
    <row r="8" spans="1:9" x14ac:dyDescent="0.2">
      <c r="A8" s="96">
        <v>1</v>
      </c>
      <c r="B8" s="96">
        <v>2</v>
      </c>
      <c r="C8" s="96">
        <v>3</v>
      </c>
      <c r="D8" s="96">
        <v>4</v>
      </c>
      <c r="E8" s="96">
        <v>5</v>
      </c>
      <c r="F8" s="96">
        <v>6</v>
      </c>
      <c r="G8" s="96">
        <v>7</v>
      </c>
      <c r="H8" s="96">
        <v>8</v>
      </c>
      <c r="I8" s="96">
        <v>9</v>
      </c>
    </row>
    <row r="9" spans="1:9" ht="25.5" x14ac:dyDescent="0.2">
      <c r="A9" s="59" t="s">
        <v>122</v>
      </c>
      <c r="B9" s="60" t="s">
        <v>28</v>
      </c>
      <c r="C9" s="97">
        <f>SUM(C10:C14)</f>
        <v>0</v>
      </c>
      <c r="D9" s="97">
        <f t="shared" ref="D9:I9" si="0">SUM(D10:D14)</f>
        <v>0</v>
      </c>
      <c r="E9" s="97">
        <f t="shared" si="0"/>
        <v>0</v>
      </c>
      <c r="F9" s="97">
        <f t="shared" si="0"/>
        <v>0</v>
      </c>
      <c r="G9" s="97">
        <f t="shared" si="0"/>
        <v>0</v>
      </c>
      <c r="H9" s="97">
        <f t="shared" si="0"/>
        <v>0</v>
      </c>
      <c r="I9" s="97">
        <f t="shared" si="0"/>
        <v>0</v>
      </c>
    </row>
    <row r="10" spans="1:9" ht="15" x14ac:dyDescent="0.2">
      <c r="A10" s="98" t="s">
        <v>134</v>
      </c>
      <c r="B10" s="60" t="s">
        <v>30</v>
      </c>
      <c r="C10" s="97">
        <f>E10+F10</f>
        <v>0</v>
      </c>
      <c r="D10" s="97">
        <v>0</v>
      </c>
      <c r="E10" s="97">
        <v>0</v>
      </c>
      <c r="F10" s="99">
        <v>0</v>
      </c>
      <c r="G10" s="97">
        <f>C10</f>
        <v>0</v>
      </c>
      <c r="H10" s="99">
        <v>0</v>
      </c>
      <c r="I10" s="99">
        <v>0</v>
      </c>
    </row>
    <row r="11" spans="1:9" ht="51" x14ac:dyDescent="0.2">
      <c r="A11" s="59" t="s">
        <v>135</v>
      </c>
      <c r="B11" s="60" t="s">
        <v>32</v>
      </c>
      <c r="C11" s="97">
        <f>E11+F11</f>
        <v>0</v>
      </c>
      <c r="D11" s="97">
        <v>0</v>
      </c>
      <c r="E11" s="97">
        <v>0</v>
      </c>
      <c r="F11" s="99">
        <v>0</v>
      </c>
      <c r="G11" s="97">
        <f>C11</f>
        <v>0</v>
      </c>
      <c r="H11" s="99">
        <v>0</v>
      </c>
      <c r="I11" s="99">
        <v>0</v>
      </c>
    </row>
    <row r="12" spans="1:9" ht="25.5" x14ac:dyDescent="0.2">
      <c r="A12" s="59" t="s">
        <v>136</v>
      </c>
      <c r="B12" s="60" t="s">
        <v>34</v>
      </c>
      <c r="C12" s="97">
        <f>E12+F12</f>
        <v>0</v>
      </c>
      <c r="D12" s="97">
        <v>0</v>
      </c>
      <c r="E12" s="97">
        <v>0</v>
      </c>
      <c r="F12" s="99">
        <v>0</v>
      </c>
      <c r="G12" s="97">
        <f>C12</f>
        <v>0</v>
      </c>
      <c r="H12" s="99">
        <v>0</v>
      </c>
      <c r="I12" s="99">
        <v>0</v>
      </c>
    </row>
    <row r="13" spans="1:9" ht="38.25" x14ac:dyDescent="0.2">
      <c r="A13" s="59" t="s">
        <v>137</v>
      </c>
      <c r="B13" s="60" t="s">
        <v>36</v>
      </c>
      <c r="C13" s="97">
        <f>E13+F13</f>
        <v>0</v>
      </c>
      <c r="D13" s="97">
        <v>0</v>
      </c>
      <c r="E13" s="97">
        <v>0</v>
      </c>
      <c r="F13" s="99">
        <v>0</v>
      </c>
      <c r="G13" s="97">
        <f>C13</f>
        <v>0</v>
      </c>
      <c r="H13" s="99">
        <v>0</v>
      </c>
      <c r="I13" s="99">
        <v>0</v>
      </c>
    </row>
    <row r="14" spans="1:9" ht="25.5" x14ac:dyDescent="0.2">
      <c r="A14" s="59" t="s">
        <v>125</v>
      </c>
      <c r="B14" s="60" t="s">
        <v>38</v>
      </c>
      <c r="C14" s="97">
        <f>E14+F14</f>
        <v>0</v>
      </c>
      <c r="D14" s="97">
        <v>0</v>
      </c>
      <c r="E14" s="97">
        <v>0</v>
      </c>
      <c r="F14" s="99">
        <v>0</v>
      </c>
      <c r="G14" s="97">
        <f>C14</f>
        <v>0</v>
      </c>
      <c r="H14" s="99">
        <v>0</v>
      </c>
      <c r="I14" s="99">
        <v>0</v>
      </c>
    </row>
    <row r="15" spans="1:9" x14ac:dyDescent="0.2">
      <c r="A15" s="100"/>
      <c r="B15" s="100"/>
      <c r="C15" s="100"/>
      <c r="D15" s="100"/>
      <c r="E15" s="100"/>
      <c r="F15" s="100"/>
      <c r="G15" s="100"/>
      <c r="H15" s="100"/>
      <c r="I15" s="100"/>
    </row>
    <row r="16" spans="1:9" ht="14.25" x14ac:dyDescent="0.2">
      <c r="A16" s="91" t="s">
        <v>128</v>
      </c>
      <c r="B16" s="92"/>
      <c r="C16" s="92"/>
      <c r="D16" s="92"/>
      <c r="E16" s="92"/>
      <c r="F16" s="92"/>
      <c r="G16" s="92"/>
      <c r="H16" s="92"/>
      <c r="I16" s="92"/>
    </row>
    <row r="17" spans="1:9" x14ac:dyDescent="0.2">
      <c r="A17" s="92"/>
      <c r="B17" s="92"/>
      <c r="C17" s="92"/>
      <c r="D17" s="92"/>
      <c r="E17" s="92"/>
      <c r="F17" s="92"/>
      <c r="G17" s="92"/>
      <c r="H17" s="92"/>
      <c r="I17" s="92"/>
    </row>
    <row r="18" spans="1:9" x14ac:dyDescent="0.2">
      <c r="A18" s="92"/>
      <c r="B18" s="92"/>
      <c r="C18" s="92"/>
      <c r="D18" s="92"/>
      <c r="E18" s="92"/>
      <c r="F18" s="92"/>
      <c r="G18" s="92"/>
      <c r="H18" s="92"/>
      <c r="I18" s="92"/>
    </row>
    <row r="19" spans="1:9" x14ac:dyDescent="0.2">
      <c r="A19" s="281" t="s">
        <v>138</v>
      </c>
      <c r="B19" s="281"/>
      <c r="C19" s="281"/>
      <c r="D19" s="281"/>
      <c r="E19" s="281"/>
      <c r="F19" s="281"/>
      <c r="G19" s="101"/>
      <c r="H19" s="101"/>
      <c r="I19" s="92"/>
    </row>
    <row r="20" spans="1:9" ht="15" x14ac:dyDescent="0.2">
      <c r="A20" s="102"/>
      <c r="B20" s="103"/>
      <c r="C20" s="103"/>
      <c r="D20" s="103"/>
      <c r="E20" s="92"/>
      <c r="F20" s="92"/>
      <c r="G20" s="92"/>
      <c r="H20" s="92"/>
      <c r="I20" s="92"/>
    </row>
    <row r="21" spans="1:9" ht="15" x14ac:dyDescent="0.2">
      <c r="A21" s="94" t="s">
        <v>139</v>
      </c>
      <c r="B21" s="103"/>
      <c r="C21" s="103"/>
      <c r="D21" s="103"/>
      <c r="E21" s="92"/>
      <c r="F21" s="92"/>
      <c r="G21" s="92"/>
      <c r="H21" s="92"/>
      <c r="I21" s="92"/>
    </row>
    <row r="22" spans="1:9" ht="15" x14ac:dyDescent="0.2">
      <c r="A22" s="271" t="s">
        <v>140</v>
      </c>
      <c r="B22" s="271" t="s">
        <v>24</v>
      </c>
      <c r="C22" s="271" t="s">
        <v>141</v>
      </c>
      <c r="D22" s="285"/>
      <c r="E22" s="92"/>
      <c r="F22" s="92"/>
      <c r="G22" s="92"/>
      <c r="H22" s="92"/>
      <c r="I22" s="92"/>
    </row>
    <row r="23" spans="1:9" x14ac:dyDescent="0.2">
      <c r="A23" s="270"/>
      <c r="B23" s="271"/>
      <c r="C23" s="271" t="s">
        <v>142</v>
      </c>
      <c r="D23" s="271" t="s">
        <v>143</v>
      </c>
      <c r="E23" s="92"/>
      <c r="F23" s="92"/>
      <c r="G23" s="92"/>
      <c r="H23" s="92"/>
      <c r="I23" s="92"/>
    </row>
    <row r="24" spans="1:9" ht="15.75" customHeight="1" x14ac:dyDescent="0.2">
      <c r="A24" s="270"/>
      <c r="B24" s="271"/>
      <c r="C24" s="271"/>
      <c r="D24" s="271"/>
      <c r="E24" s="92"/>
      <c r="F24" s="92"/>
      <c r="G24" s="92"/>
      <c r="H24" s="92"/>
      <c r="I24" s="92"/>
    </row>
    <row r="25" spans="1:9" ht="15" x14ac:dyDescent="0.2">
      <c r="A25" s="104">
        <v>1</v>
      </c>
      <c r="B25" s="104">
        <v>2</v>
      </c>
      <c r="C25" s="104">
        <v>3</v>
      </c>
      <c r="D25" s="104">
        <v>4</v>
      </c>
      <c r="E25" s="92"/>
      <c r="F25" s="92"/>
      <c r="G25" s="92"/>
      <c r="H25" s="92"/>
      <c r="I25" s="92"/>
    </row>
    <row r="26" spans="1:9" x14ac:dyDescent="0.2">
      <c r="A26" s="59" t="s">
        <v>144</v>
      </c>
      <c r="B26" s="60" t="s">
        <v>28</v>
      </c>
      <c r="C26" s="99">
        <f>C27+C28</f>
        <v>0</v>
      </c>
      <c r="D26" s="99">
        <f>D27+D28</f>
        <v>0</v>
      </c>
      <c r="E26" s="92"/>
      <c r="F26" s="92"/>
      <c r="G26" s="92"/>
      <c r="H26" s="92"/>
      <c r="I26" s="92"/>
    </row>
    <row r="27" spans="1:9" ht="25.5" x14ac:dyDescent="0.2">
      <c r="A27" s="98" t="s">
        <v>145</v>
      </c>
      <c r="B27" s="60" t="s">
        <v>30</v>
      </c>
      <c r="C27" s="99">
        <v>0</v>
      </c>
      <c r="D27" s="99">
        <v>0</v>
      </c>
      <c r="E27" s="92"/>
      <c r="F27" s="92"/>
      <c r="G27" s="92"/>
      <c r="H27" s="92"/>
      <c r="I27" s="92"/>
    </row>
    <row r="28" spans="1:9" x14ac:dyDescent="0.2">
      <c r="A28" s="98" t="s">
        <v>119</v>
      </c>
      <c r="B28" s="60" t="s">
        <v>32</v>
      </c>
      <c r="C28" s="99">
        <v>0</v>
      </c>
      <c r="D28" s="99">
        <v>0</v>
      </c>
      <c r="E28" s="92"/>
      <c r="F28" s="92"/>
      <c r="G28" s="92"/>
      <c r="H28" s="92"/>
      <c r="I28" s="92"/>
    </row>
    <row r="29" spans="1:9" ht="25.5" x14ac:dyDescent="0.2">
      <c r="A29" s="59" t="s">
        <v>146</v>
      </c>
      <c r="B29" s="60" t="s">
        <v>34</v>
      </c>
      <c r="C29" s="99">
        <v>0</v>
      </c>
      <c r="D29" s="99">
        <v>0</v>
      </c>
      <c r="E29" s="92"/>
      <c r="F29" s="92"/>
      <c r="G29" s="92"/>
      <c r="H29" s="92"/>
      <c r="I29" s="92"/>
    </row>
    <row r="30" spans="1:9" x14ac:dyDescent="0.2">
      <c r="A30" s="59" t="s">
        <v>147</v>
      </c>
      <c r="B30" s="60"/>
      <c r="C30" s="99"/>
      <c r="D30" s="99"/>
      <c r="E30" s="92"/>
      <c r="F30" s="92"/>
      <c r="G30" s="92"/>
      <c r="H30" s="92"/>
      <c r="I30" s="92"/>
    </row>
    <row r="31" spans="1:9" ht="25.5" x14ac:dyDescent="0.2">
      <c r="A31" s="98" t="s">
        <v>148</v>
      </c>
      <c r="B31" s="60" t="s">
        <v>38</v>
      </c>
      <c r="C31" s="99">
        <v>0</v>
      </c>
      <c r="D31" s="99">
        <v>0</v>
      </c>
      <c r="E31" s="92"/>
      <c r="F31" s="92"/>
      <c r="G31" s="92"/>
      <c r="H31" s="92"/>
      <c r="I31" s="92"/>
    </row>
    <row r="32" spans="1:9" x14ac:dyDescent="0.2">
      <c r="A32" s="98" t="s">
        <v>149</v>
      </c>
      <c r="B32" s="60" t="s">
        <v>40</v>
      </c>
      <c r="C32" s="99">
        <v>0</v>
      </c>
      <c r="D32" s="99">
        <v>0</v>
      </c>
      <c r="E32" s="92"/>
      <c r="F32" s="92"/>
      <c r="G32" s="92"/>
      <c r="H32" s="92"/>
      <c r="I32" s="92"/>
    </row>
    <row r="33" spans="1:10" x14ac:dyDescent="0.2">
      <c r="A33" s="92"/>
      <c r="B33" s="92"/>
      <c r="C33" s="92"/>
      <c r="D33" s="92"/>
      <c r="E33" s="92"/>
      <c r="F33" s="92"/>
      <c r="G33" s="92"/>
      <c r="H33" s="92"/>
      <c r="I33" s="92"/>
    </row>
    <row r="34" spans="1:10" x14ac:dyDescent="0.2">
      <c r="A34" s="92"/>
      <c r="B34" s="92"/>
      <c r="C34" s="92"/>
      <c r="D34" s="92"/>
      <c r="E34" s="92"/>
      <c r="F34" s="92"/>
      <c r="G34" s="92"/>
      <c r="H34" s="92"/>
      <c r="I34" s="92"/>
    </row>
    <row r="35" spans="1:10" x14ac:dyDescent="0.2">
      <c r="A35" s="92"/>
      <c r="B35" s="92"/>
      <c r="C35" s="92"/>
      <c r="D35" s="92"/>
      <c r="E35" s="92"/>
      <c r="F35" s="92"/>
      <c r="G35" s="92"/>
      <c r="H35" s="92"/>
      <c r="I35" s="92"/>
    </row>
    <row r="36" spans="1:10" ht="18.75" x14ac:dyDescent="0.2">
      <c r="A36" s="105" t="s">
        <v>150</v>
      </c>
      <c r="B36" s="68"/>
      <c r="C36" s="68"/>
      <c r="D36" s="68"/>
      <c r="E36" s="68"/>
      <c r="F36" s="68"/>
      <c r="G36" s="68"/>
      <c r="H36" s="68"/>
      <c r="I36" s="68"/>
      <c r="J36" s="68"/>
    </row>
    <row r="37" spans="1:10" x14ac:dyDescent="0.2">
      <c r="A37" s="68"/>
      <c r="B37" s="106"/>
      <c r="C37" s="68"/>
      <c r="D37" s="68"/>
      <c r="E37" s="68"/>
      <c r="F37" s="68"/>
      <c r="G37" s="68"/>
      <c r="H37" s="68"/>
      <c r="I37" s="68"/>
      <c r="J37" s="68"/>
    </row>
    <row r="38" spans="1:10" x14ac:dyDescent="0.2">
      <c r="A38" s="107" t="s">
        <v>151</v>
      </c>
      <c r="B38" s="108">
        <v>16186</v>
      </c>
      <c r="C38" s="109"/>
      <c r="D38" s="110" t="s">
        <v>152</v>
      </c>
      <c r="E38" s="110"/>
      <c r="F38" s="110"/>
      <c r="G38" s="111"/>
      <c r="H38" s="108">
        <v>0</v>
      </c>
    </row>
  </sheetData>
  <mergeCells count="16">
    <mergeCell ref="G5:G7"/>
    <mergeCell ref="H5:I6"/>
    <mergeCell ref="E6:E7"/>
    <mergeCell ref="F6:F7"/>
    <mergeCell ref="A19:F19"/>
    <mergeCell ref="A22:A24"/>
    <mergeCell ref="B22:B24"/>
    <mergeCell ref="C22:D22"/>
    <mergeCell ref="C23:C24"/>
    <mergeCell ref="D23:D24"/>
    <mergeCell ref="A2:F2"/>
    <mergeCell ref="A5:A7"/>
    <mergeCell ref="B5:B7"/>
    <mergeCell ref="C5:C7"/>
    <mergeCell ref="D5:D7"/>
    <mergeCell ref="E5:F5"/>
  </mergeCells>
  <pageMargins left="0.78740157480314965" right="0.78740157480314965" top="0.78740157480314965" bottom="0.19685039370078741" header="0.51181102362204722" footer="0.51181102362204722"/>
  <pageSetup paperSize="9" scale="7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3"/>
  <sheetViews>
    <sheetView zoomScaleNormal="100" zoomScaleSheetLayoutView="100" workbookViewId="0">
      <selection activeCell="P14" sqref="P14"/>
    </sheetView>
  </sheetViews>
  <sheetFormatPr defaultRowHeight="12.75" x14ac:dyDescent="0.2"/>
  <cols>
    <col min="1" max="1" width="25.42578125" style="81" customWidth="1"/>
    <col min="2" max="2" width="9.42578125" style="81" customWidth="1"/>
    <col min="3" max="3" width="7.42578125" style="81" customWidth="1"/>
    <col min="4" max="4" width="9.140625" style="81"/>
    <col min="5" max="5" width="7.5703125" style="81" customWidth="1"/>
    <col min="6" max="6" width="8" style="81" customWidth="1"/>
    <col min="7" max="7" width="7.85546875" style="81" customWidth="1"/>
    <col min="8" max="8" width="9.140625" style="81"/>
    <col min="9" max="9" width="7.7109375" style="81" customWidth="1"/>
    <col min="10" max="11" width="8.140625" style="81" customWidth="1"/>
    <col min="12" max="12" width="9.140625" style="81"/>
    <col min="13" max="13" width="7.5703125" style="81" customWidth="1"/>
    <col min="14" max="14" width="7.7109375" style="81" customWidth="1"/>
    <col min="15" max="15" width="7.5703125" style="81" customWidth="1"/>
    <col min="16" max="16" width="9.140625" style="81"/>
    <col min="17" max="17" width="7.7109375" style="81" customWidth="1"/>
    <col min="18" max="18" width="8" style="81" customWidth="1"/>
    <col min="19" max="16384" width="9.140625" style="81"/>
  </cols>
  <sheetData>
    <row r="1" spans="1:18" x14ac:dyDescent="0.2">
      <c r="A1" s="112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</row>
    <row r="2" spans="1:18" ht="15.75" x14ac:dyDescent="0.2">
      <c r="A2" s="287" t="s">
        <v>153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112"/>
      <c r="P2" s="112"/>
      <c r="Q2" s="112"/>
      <c r="R2" s="112"/>
    </row>
    <row r="3" spans="1:18" x14ac:dyDescent="0.2">
      <c r="A3" s="112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</row>
    <row r="4" spans="1:18" x14ac:dyDescent="0.2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</row>
    <row r="5" spans="1:18" x14ac:dyDescent="0.2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</row>
    <row r="6" spans="1:18" x14ac:dyDescent="0.2">
      <c r="A6" s="113" t="s">
        <v>154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</row>
    <row r="7" spans="1:18" x14ac:dyDescent="0.2">
      <c r="A7" s="288" t="s">
        <v>155</v>
      </c>
      <c r="B7" s="288" t="s">
        <v>24</v>
      </c>
      <c r="C7" s="290" t="s">
        <v>156</v>
      </c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2"/>
    </row>
    <row r="8" spans="1:18" ht="28.5" customHeight="1" x14ac:dyDescent="0.2">
      <c r="A8" s="288"/>
      <c r="B8" s="288"/>
      <c r="C8" s="288" t="s">
        <v>157</v>
      </c>
      <c r="D8" s="289"/>
      <c r="E8" s="289"/>
      <c r="F8" s="289"/>
      <c r="G8" s="288" t="s">
        <v>119</v>
      </c>
      <c r="H8" s="289"/>
      <c r="I8" s="289"/>
      <c r="J8" s="289"/>
      <c r="K8" s="293" t="s">
        <v>158</v>
      </c>
      <c r="L8" s="294"/>
      <c r="M8" s="294"/>
      <c r="N8" s="295"/>
      <c r="O8" s="288" t="s">
        <v>159</v>
      </c>
      <c r="P8" s="288"/>
      <c r="Q8" s="288"/>
      <c r="R8" s="288"/>
    </row>
    <row r="9" spans="1:18" ht="14.25" customHeight="1" x14ac:dyDescent="0.2">
      <c r="A9" s="288"/>
      <c r="B9" s="288"/>
      <c r="C9" s="288" t="s">
        <v>113</v>
      </c>
      <c r="D9" s="288" t="s">
        <v>160</v>
      </c>
      <c r="E9" s="288" t="s">
        <v>161</v>
      </c>
      <c r="F9" s="288"/>
      <c r="G9" s="289" t="s">
        <v>113</v>
      </c>
      <c r="H9" s="288" t="s">
        <v>160</v>
      </c>
      <c r="I9" s="289" t="s">
        <v>161</v>
      </c>
      <c r="J9" s="289"/>
      <c r="K9" s="289" t="s">
        <v>113</v>
      </c>
      <c r="L9" s="288" t="s">
        <v>160</v>
      </c>
      <c r="M9" s="289" t="s">
        <v>161</v>
      </c>
      <c r="N9" s="289"/>
      <c r="O9" s="289" t="s">
        <v>113</v>
      </c>
      <c r="P9" s="288" t="s">
        <v>160</v>
      </c>
      <c r="Q9" s="289" t="s">
        <v>161</v>
      </c>
      <c r="R9" s="289"/>
    </row>
    <row r="10" spans="1:18" ht="58.5" customHeight="1" x14ac:dyDescent="0.2">
      <c r="A10" s="288"/>
      <c r="B10" s="289"/>
      <c r="C10" s="289"/>
      <c r="D10" s="288"/>
      <c r="E10" s="114" t="s">
        <v>162</v>
      </c>
      <c r="F10" s="114" t="s">
        <v>163</v>
      </c>
      <c r="G10" s="289"/>
      <c r="H10" s="288"/>
      <c r="I10" s="114" t="s">
        <v>162</v>
      </c>
      <c r="J10" s="114" t="s">
        <v>163</v>
      </c>
      <c r="K10" s="289"/>
      <c r="L10" s="288"/>
      <c r="M10" s="114" t="s">
        <v>162</v>
      </c>
      <c r="N10" s="114" t="s">
        <v>163</v>
      </c>
      <c r="O10" s="289"/>
      <c r="P10" s="288"/>
      <c r="Q10" s="114" t="s">
        <v>162</v>
      </c>
      <c r="R10" s="114" t="s">
        <v>163</v>
      </c>
    </row>
    <row r="11" spans="1:18" x14ac:dyDescent="0.2">
      <c r="A11" s="115">
        <v>1</v>
      </c>
      <c r="B11" s="89" t="s">
        <v>85</v>
      </c>
      <c r="C11" s="116">
        <v>3</v>
      </c>
      <c r="D11" s="116">
        <v>4</v>
      </c>
      <c r="E11" s="116">
        <v>5</v>
      </c>
      <c r="F11" s="116">
        <v>6</v>
      </c>
      <c r="G11" s="116">
        <v>7</v>
      </c>
      <c r="H11" s="116">
        <v>8</v>
      </c>
      <c r="I11" s="116">
        <v>9</v>
      </c>
      <c r="J11" s="116">
        <v>10</v>
      </c>
      <c r="K11" s="116">
        <v>11</v>
      </c>
      <c r="L11" s="116">
        <v>12</v>
      </c>
      <c r="M11" s="116">
        <v>13</v>
      </c>
      <c r="N11" s="116">
        <v>14</v>
      </c>
      <c r="O11" s="116">
        <v>15</v>
      </c>
      <c r="P11" s="116">
        <v>16</v>
      </c>
      <c r="Q11" s="116">
        <v>17</v>
      </c>
      <c r="R11" s="116">
        <v>18</v>
      </c>
    </row>
    <row r="12" spans="1:18" x14ac:dyDescent="0.2">
      <c r="A12" s="117" t="s">
        <v>164</v>
      </c>
      <c r="B12" s="118" t="s">
        <v>28</v>
      </c>
      <c r="C12" s="119">
        <f>'2001'!E13</f>
        <v>916</v>
      </c>
      <c r="D12" s="120" t="s">
        <v>74</v>
      </c>
      <c r="E12" s="120" t="s">
        <v>74</v>
      </c>
      <c r="F12" s="120" t="s">
        <v>74</v>
      </c>
      <c r="G12" s="119">
        <f>'2001'!F13</f>
        <v>13505</v>
      </c>
      <c r="H12" s="120" t="s">
        <v>74</v>
      </c>
      <c r="I12" s="120" t="s">
        <v>74</v>
      </c>
      <c r="J12" s="120" t="s">
        <v>74</v>
      </c>
      <c r="K12" s="119">
        <f>'2001'!H13</f>
        <v>8383</v>
      </c>
      <c r="L12" s="120" t="s">
        <v>74</v>
      </c>
      <c r="M12" s="120" t="s">
        <v>74</v>
      </c>
      <c r="N12" s="120" t="s">
        <v>74</v>
      </c>
      <c r="O12" s="119">
        <f>'2001'!I13</f>
        <v>0</v>
      </c>
      <c r="P12" s="120" t="s">
        <v>74</v>
      </c>
      <c r="Q12" s="120" t="s">
        <v>74</v>
      </c>
      <c r="R12" s="120" t="s">
        <v>74</v>
      </c>
    </row>
    <row r="13" spans="1:18" x14ac:dyDescent="0.2">
      <c r="A13" s="121" t="s">
        <v>165</v>
      </c>
      <c r="B13" s="122" t="s">
        <v>30</v>
      </c>
      <c r="C13" s="119">
        <f>'2002-2004'!E9</f>
        <v>0</v>
      </c>
      <c r="D13" s="119">
        <f>'2002-2004'!E9</f>
        <v>0</v>
      </c>
      <c r="E13" s="119">
        <f>'2002-2004'!C27</f>
        <v>0</v>
      </c>
      <c r="F13" s="119">
        <f>'2002-2004'!D27</f>
        <v>0</v>
      </c>
      <c r="G13" s="119">
        <f>'2002-2004'!F9</f>
        <v>0</v>
      </c>
      <c r="H13" s="119">
        <f>'2002-2004'!F9</f>
        <v>0</v>
      </c>
      <c r="I13" s="119">
        <f>'2002-2004'!C28</f>
        <v>0</v>
      </c>
      <c r="J13" s="119">
        <f>'2002-2004'!D28</f>
        <v>0</v>
      </c>
      <c r="K13" s="119">
        <f>'2002-2004'!H9</f>
        <v>0</v>
      </c>
      <c r="L13" s="119">
        <f>'2002-2004'!H9</f>
        <v>0</v>
      </c>
      <c r="M13" s="119">
        <f>'2002-2004'!C31</f>
        <v>0</v>
      </c>
      <c r="N13" s="119">
        <f>'2002-2004'!D31</f>
        <v>0</v>
      </c>
      <c r="O13" s="119">
        <f>'2002-2004'!I9</f>
        <v>0</v>
      </c>
      <c r="P13" s="119">
        <f>'2002-2004'!I9</f>
        <v>0</v>
      </c>
      <c r="Q13" s="119">
        <f>'2002-2004'!C32</f>
        <v>0</v>
      </c>
      <c r="R13" s="119">
        <f>EOT_2003</f>
        <v>0</v>
      </c>
    </row>
  </sheetData>
  <mergeCells count="20">
    <mergeCell ref="H9:H10"/>
    <mergeCell ref="I9:J9"/>
    <mergeCell ref="K9:K10"/>
    <mergeCell ref="L9:L10"/>
    <mergeCell ref="A2:N2"/>
    <mergeCell ref="A7:A10"/>
    <mergeCell ref="B7:B10"/>
    <mergeCell ref="C7:R7"/>
    <mergeCell ref="C8:F8"/>
    <mergeCell ref="G8:J8"/>
    <mergeCell ref="K8:N8"/>
    <mergeCell ref="O8:R8"/>
    <mergeCell ref="C9:C10"/>
    <mergeCell ref="D9:D10"/>
    <mergeCell ref="M9:N9"/>
    <mergeCell ref="O9:O10"/>
    <mergeCell ref="P9:P10"/>
    <mergeCell ref="Q9:R9"/>
    <mergeCell ref="E9:F9"/>
    <mergeCell ref="G9:G10"/>
  </mergeCells>
  <pageMargins left="0.19685039370078741" right="0.19685039370078741" top="0.98425196850393704" bottom="0.39370078740157483" header="0.51181102362204722" footer="0.51181102362204722"/>
  <pageSetup paperSize="9" scale="89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zoomScale="145" zoomScaleNormal="145" zoomScaleSheetLayoutView="100" workbookViewId="0">
      <selection activeCell="A11" sqref="A11"/>
    </sheetView>
  </sheetViews>
  <sheetFormatPr defaultRowHeight="12.75" x14ac:dyDescent="0.2"/>
  <cols>
    <col min="1" max="1" width="48.5703125" style="42" customWidth="1"/>
    <col min="2" max="2" width="8.28515625" style="42" customWidth="1"/>
    <col min="3" max="3" width="8.5703125" style="42" customWidth="1"/>
    <col min="4" max="4" width="10.85546875" style="42" customWidth="1"/>
    <col min="5" max="5" width="12.7109375" style="42" customWidth="1"/>
    <col min="6" max="6" width="10.140625" style="42" customWidth="1"/>
    <col min="7" max="7" width="8.7109375" style="42" customWidth="1"/>
    <col min="8" max="8" width="10.5703125" style="42" customWidth="1"/>
    <col min="9" max="16384" width="9.140625" style="42"/>
  </cols>
  <sheetData>
    <row r="1" spans="1:10" ht="18.75" x14ac:dyDescent="0.2">
      <c r="A1" s="268" t="s">
        <v>166</v>
      </c>
      <c r="B1" s="268"/>
      <c r="C1" s="268"/>
      <c r="D1" s="268"/>
      <c r="E1" s="268"/>
      <c r="F1" s="268"/>
      <c r="G1" s="268"/>
      <c r="H1" s="268"/>
    </row>
    <row r="2" spans="1:10" x14ac:dyDescent="0.2">
      <c r="A2" s="68"/>
      <c r="B2" s="68"/>
      <c r="C2" s="68"/>
      <c r="D2" s="68"/>
      <c r="E2" s="68"/>
      <c r="F2" s="68"/>
      <c r="G2" s="68"/>
      <c r="H2" s="68"/>
    </row>
    <row r="3" spans="1:10" x14ac:dyDescent="0.2">
      <c r="A3" s="123" t="s">
        <v>167</v>
      </c>
      <c r="B3" s="68"/>
      <c r="C3" s="68"/>
      <c r="D3" s="68"/>
      <c r="E3" s="68"/>
      <c r="F3" s="68"/>
      <c r="G3" s="68"/>
      <c r="H3" s="68"/>
    </row>
    <row r="4" spans="1:10" x14ac:dyDescent="0.2">
      <c r="A4" s="270" t="s">
        <v>82</v>
      </c>
      <c r="B4" s="271" t="s">
        <v>24</v>
      </c>
      <c r="C4" s="271" t="s">
        <v>168</v>
      </c>
      <c r="D4" s="285"/>
      <c r="E4" s="271" t="s">
        <v>169</v>
      </c>
      <c r="F4" s="285"/>
      <c r="G4" s="271" t="s">
        <v>170</v>
      </c>
      <c r="H4" s="285"/>
    </row>
    <row r="5" spans="1:10" ht="56.25" customHeight="1" x14ac:dyDescent="0.2">
      <c r="A5" s="270"/>
      <c r="B5" s="296"/>
      <c r="C5" s="285"/>
      <c r="D5" s="285"/>
      <c r="E5" s="285"/>
      <c r="F5" s="285"/>
      <c r="G5" s="285"/>
      <c r="H5" s="285"/>
    </row>
    <row r="6" spans="1:10" ht="12.75" customHeight="1" x14ac:dyDescent="0.2">
      <c r="A6" s="270"/>
      <c r="B6" s="296"/>
      <c r="C6" s="271" t="s">
        <v>113</v>
      </c>
      <c r="D6" s="271" t="s">
        <v>171</v>
      </c>
      <c r="E6" s="271" t="s">
        <v>113</v>
      </c>
      <c r="F6" s="271" t="s">
        <v>171</v>
      </c>
      <c r="G6" s="271" t="s">
        <v>113</v>
      </c>
      <c r="H6" s="271" t="s">
        <v>171</v>
      </c>
    </row>
    <row r="7" spans="1:10" ht="45" customHeight="1" x14ac:dyDescent="0.2">
      <c r="A7" s="270"/>
      <c r="B7" s="296"/>
      <c r="C7" s="271"/>
      <c r="D7" s="285"/>
      <c r="E7" s="285"/>
      <c r="F7" s="285"/>
      <c r="G7" s="285"/>
      <c r="H7" s="285"/>
    </row>
    <row r="8" spans="1:10" ht="15" x14ac:dyDescent="0.2">
      <c r="A8" s="104">
        <v>1</v>
      </c>
      <c r="B8" s="104" t="s">
        <v>85</v>
      </c>
      <c r="C8" s="124">
        <v>3</v>
      </c>
      <c r="D8" s="124">
        <v>4</v>
      </c>
      <c r="E8" s="124">
        <v>5</v>
      </c>
      <c r="F8" s="124">
        <v>6</v>
      </c>
      <c r="G8" s="124">
        <v>7</v>
      </c>
      <c r="H8" s="124">
        <v>8</v>
      </c>
    </row>
    <row r="9" spans="1:10" ht="117" customHeight="1" x14ac:dyDescent="0.2">
      <c r="A9" s="98" t="s">
        <v>172</v>
      </c>
      <c r="B9" s="60" t="s">
        <v>28</v>
      </c>
      <c r="C9" s="99">
        <v>13802</v>
      </c>
      <c r="D9" s="99">
        <v>0</v>
      </c>
      <c r="E9" s="99">
        <v>13828</v>
      </c>
      <c r="F9" s="99">
        <v>0</v>
      </c>
      <c r="G9" s="99">
        <v>4228</v>
      </c>
      <c r="H9" s="99">
        <v>0</v>
      </c>
      <c r="I9" s="52"/>
      <c r="J9" s="52"/>
    </row>
    <row r="10" spans="1:10" ht="44.25" customHeight="1" x14ac:dyDescent="0.2">
      <c r="A10" s="98" t="s">
        <v>87</v>
      </c>
      <c r="B10" s="60" t="s">
        <v>30</v>
      </c>
      <c r="C10" s="99">
        <v>13802</v>
      </c>
      <c r="D10" s="99">
        <v>0</v>
      </c>
      <c r="E10" s="99">
        <v>13876</v>
      </c>
      <c r="F10" s="99">
        <v>0</v>
      </c>
      <c r="G10" s="99">
        <v>4743</v>
      </c>
      <c r="H10" s="99">
        <v>0</v>
      </c>
      <c r="I10" s="52"/>
      <c r="J10" s="52"/>
    </row>
    <row r="11" spans="1:10" ht="51" customHeight="1" x14ac:dyDescent="0.2">
      <c r="A11" s="98" t="s">
        <v>173</v>
      </c>
      <c r="B11" s="60" t="s">
        <v>32</v>
      </c>
      <c r="C11" s="99">
        <v>2245</v>
      </c>
      <c r="D11" s="99">
        <v>0</v>
      </c>
      <c r="E11" s="99">
        <v>2247</v>
      </c>
      <c r="F11" s="99">
        <v>0</v>
      </c>
      <c r="G11" s="99">
        <v>156</v>
      </c>
      <c r="H11" s="99">
        <v>0</v>
      </c>
      <c r="I11" s="52"/>
      <c r="J11" s="52"/>
    </row>
    <row r="12" spans="1:10" ht="41.25" customHeight="1" x14ac:dyDescent="0.2">
      <c r="A12" s="98" t="s">
        <v>89</v>
      </c>
      <c r="B12" s="60" t="s">
        <v>34</v>
      </c>
      <c r="C12" s="99">
        <v>3314</v>
      </c>
      <c r="D12" s="99">
        <v>0</v>
      </c>
      <c r="E12" s="99">
        <v>3314</v>
      </c>
      <c r="F12" s="99">
        <v>0</v>
      </c>
      <c r="G12" s="99">
        <v>606</v>
      </c>
      <c r="H12" s="99">
        <v>0</v>
      </c>
      <c r="I12" s="52"/>
      <c r="J12" s="52"/>
    </row>
    <row r="13" spans="1:10" ht="42" customHeight="1" x14ac:dyDescent="0.2">
      <c r="A13" s="98" t="s">
        <v>90</v>
      </c>
      <c r="B13" s="60" t="s">
        <v>36</v>
      </c>
      <c r="C13" s="99">
        <v>7680</v>
      </c>
      <c r="D13" s="99">
        <v>0</v>
      </c>
      <c r="E13" s="99">
        <v>7687</v>
      </c>
      <c r="F13" s="99">
        <v>0</v>
      </c>
      <c r="G13" s="99">
        <v>7685</v>
      </c>
      <c r="H13" s="99">
        <v>0</v>
      </c>
      <c r="I13" s="52"/>
      <c r="J13" s="52"/>
    </row>
    <row r="14" spans="1:10" ht="29.25" customHeight="1" x14ac:dyDescent="0.2">
      <c r="A14" s="98" t="s">
        <v>91</v>
      </c>
      <c r="B14" s="60" t="s">
        <v>38</v>
      </c>
      <c r="C14" s="99">
        <v>13802</v>
      </c>
      <c r="D14" s="99">
        <v>0</v>
      </c>
      <c r="E14" s="99">
        <v>27840</v>
      </c>
      <c r="F14" s="99">
        <v>0</v>
      </c>
      <c r="G14" s="99">
        <v>5099</v>
      </c>
      <c r="H14" s="99">
        <v>0</v>
      </c>
      <c r="I14" s="52"/>
      <c r="J14" s="52"/>
    </row>
    <row r="15" spans="1:10" ht="31.5" customHeight="1" x14ac:dyDescent="0.2">
      <c r="A15" s="98" t="s">
        <v>92</v>
      </c>
      <c r="B15" s="60" t="s">
        <v>40</v>
      </c>
      <c r="C15" s="99">
        <v>0</v>
      </c>
      <c r="D15" s="99">
        <v>0</v>
      </c>
      <c r="E15" s="99">
        <v>0</v>
      </c>
      <c r="F15" s="99">
        <v>0</v>
      </c>
      <c r="G15" s="99">
        <v>0</v>
      </c>
      <c r="H15" s="99">
        <v>0</v>
      </c>
      <c r="I15" s="52"/>
      <c r="J15" s="52"/>
    </row>
    <row r="16" spans="1:10" ht="28.5" customHeight="1" x14ac:dyDescent="0.2">
      <c r="A16" s="98" t="s">
        <v>93</v>
      </c>
      <c r="B16" s="60" t="s">
        <v>42</v>
      </c>
      <c r="C16" s="99">
        <v>0</v>
      </c>
      <c r="D16" s="99">
        <v>0</v>
      </c>
      <c r="E16" s="99">
        <v>0</v>
      </c>
      <c r="F16" s="99">
        <v>0</v>
      </c>
      <c r="G16" s="99">
        <v>0</v>
      </c>
      <c r="H16" s="99">
        <v>0</v>
      </c>
      <c r="I16" s="52"/>
      <c r="J16" s="52"/>
    </row>
    <row r="17" spans="1:10" ht="28.5" customHeight="1" x14ac:dyDescent="0.2">
      <c r="A17" s="98" t="s">
        <v>94</v>
      </c>
      <c r="B17" s="60" t="s">
        <v>44</v>
      </c>
      <c r="C17" s="99">
        <v>0</v>
      </c>
      <c r="D17" s="99">
        <v>0</v>
      </c>
      <c r="E17" s="99">
        <v>0</v>
      </c>
      <c r="F17" s="99">
        <v>0</v>
      </c>
      <c r="G17" s="99">
        <v>0</v>
      </c>
      <c r="H17" s="99">
        <v>0</v>
      </c>
      <c r="I17" s="52"/>
      <c r="J17" s="52"/>
    </row>
    <row r="18" spans="1:10" ht="15" customHeight="1" x14ac:dyDescent="0.2">
      <c r="A18" s="98" t="s">
        <v>95</v>
      </c>
      <c r="B18" s="60" t="s">
        <v>46</v>
      </c>
      <c r="C18" s="99">
        <v>0</v>
      </c>
      <c r="D18" s="99">
        <v>0</v>
      </c>
      <c r="E18" s="99">
        <v>0</v>
      </c>
      <c r="F18" s="99">
        <v>0</v>
      </c>
      <c r="G18" s="99">
        <v>0</v>
      </c>
      <c r="H18" s="99">
        <v>0</v>
      </c>
      <c r="I18" s="52"/>
      <c r="J18" s="52"/>
    </row>
    <row r="19" spans="1:10" ht="18.75" customHeight="1" x14ac:dyDescent="0.2">
      <c r="A19" s="98" t="s">
        <v>96</v>
      </c>
      <c r="B19" s="60" t="s">
        <v>48</v>
      </c>
      <c r="C19" s="99">
        <v>0</v>
      </c>
      <c r="D19" s="99">
        <v>0</v>
      </c>
      <c r="E19" s="99">
        <v>0</v>
      </c>
      <c r="F19" s="99">
        <v>0</v>
      </c>
      <c r="G19" s="99">
        <v>0</v>
      </c>
      <c r="H19" s="99">
        <v>0</v>
      </c>
      <c r="I19" s="52"/>
      <c r="J19" s="52"/>
    </row>
    <row r="20" spans="1:10" ht="21" customHeight="1" x14ac:dyDescent="0.2">
      <c r="A20" s="98" t="s">
        <v>97</v>
      </c>
      <c r="B20" s="60" t="s">
        <v>50</v>
      </c>
      <c r="C20" s="99">
        <v>13802</v>
      </c>
      <c r="D20" s="99">
        <v>0</v>
      </c>
      <c r="E20" s="99">
        <v>13802</v>
      </c>
      <c r="F20" s="99">
        <v>0</v>
      </c>
      <c r="G20" s="99">
        <v>0</v>
      </c>
      <c r="H20" s="99">
        <v>0</v>
      </c>
      <c r="I20" s="52"/>
      <c r="J20" s="52"/>
    </row>
    <row r="21" spans="1:10" ht="60" customHeight="1" x14ac:dyDescent="0.2">
      <c r="A21" s="98" t="s">
        <v>98</v>
      </c>
      <c r="B21" s="60" t="s">
        <v>52</v>
      </c>
      <c r="C21" s="99">
        <v>6967</v>
      </c>
      <c r="D21" s="99">
        <v>0</v>
      </c>
      <c r="E21" s="99">
        <v>7334</v>
      </c>
      <c r="F21" s="99">
        <v>0</v>
      </c>
      <c r="G21" s="99">
        <v>3885</v>
      </c>
      <c r="H21" s="99">
        <v>0</v>
      </c>
      <c r="I21" s="52"/>
      <c r="J21" s="52"/>
    </row>
    <row r="22" spans="1:10" ht="69" customHeight="1" x14ac:dyDescent="0.2">
      <c r="A22" s="74" t="s">
        <v>99</v>
      </c>
      <c r="B22" s="60" t="s">
        <v>54</v>
      </c>
      <c r="C22" s="99">
        <v>11239</v>
      </c>
      <c r="D22" s="99">
        <v>0</v>
      </c>
      <c r="E22" s="99">
        <v>11266</v>
      </c>
      <c r="F22" s="99">
        <v>0</v>
      </c>
      <c r="G22" s="99">
        <v>700</v>
      </c>
      <c r="H22" s="99">
        <v>0</v>
      </c>
      <c r="I22" s="52"/>
      <c r="J22" s="52"/>
    </row>
    <row r="23" spans="1:10" ht="18.75" customHeight="1" x14ac:dyDescent="0.2">
      <c r="A23" s="125" t="s">
        <v>174</v>
      </c>
      <c r="B23" s="126"/>
      <c r="C23" s="127"/>
      <c r="D23" s="127"/>
      <c r="E23" s="127"/>
      <c r="F23" s="127"/>
      <c r="G23" s="127"/>
      <c r="H23" s="127"/>
      <c r="I23" s="52"/>
      <c r="J23" s="52"/>
    </row>
    <row r="24" spans="1:10" x14ac:dyDescent="0.2">
      <c r="A24" s="100"/>
      <c r="B24" s="92"/>
      <c r="C24" s="112"/>
      <c r="D24" s="112"/>
      <c r="E24" s="112"/>
      <c r="F24" s="112"/>
      <c r="G24" s="112"/>
      <c r="H24" s="112"/>
    </row>
    <row r="25" spans="1:10" ht="15" x14ac:dyDescent="0.2">
      <c r="A25" s="128" t="s">
        <v>175</v>
      </c>
      <c r="B25" s="129">
        <f>'2001'!D13+'2002-2004'!D9</f>
        <v>13802</v>
      </c>
      <c r="C25" s="130"/>
      <c r="D25" s="131" t="s">
        <v>176</v>
      </c>
      <c r="E25" s="131"/>
      <c r="F25" s="131"/>
      <c r="G25" s="132"/>
      <c r="H25" s="133">
        <f>'2002-2004'!D9</f>
        <v>0</v>
      </c>
    </row>
    <row r="26" spans="1:10" x14ac:dyDescent="0.2">
      <c r="C26" s="81"/>
      <c r="D26" s="81"/>
      <c r="E26" s="81"/>
      <c r="F26" s="81"/>
      <c r="G26" s="81"/>
      <c r="H26" s="81"/>
    </row>
    <row r="27" spans="1:10" x14ac:dyDescent="0.2">
      <c r="C27" s="81"/>
      <c r="D27" s="81"/>
      <c r="E27" s="81"/>
      <c r="F27" s="81"/>
      <c r="G27" s="81"/>
      <c r="H27" s="81"/>
    </row>
    <row r="28" spans="1:10" x14ac:dyDescent="0.2">
      <c r="C28" s="81"/>
      <c r="D28" s="81"/>
      <c r="E28" s="81"/>
      <c r="F28" s="81"/>
      <c r="G28" s="81"/>
      <c r="H28" s="81"/>
    </row>
    <row r="29" spans="1:10" x14ac:dyDescent="0.2">
      <c r="C29" s="81"/>
      <c r="D29" s="81"/>
      <c r="E29" s="81"/>
      <c r="F29" s="81"/>
      <c r="G29" s="81"/>
      <c r="H29" s="81"/>
    </row>
    <row r="30" spans="1:10" x14ac:dyDescent="0.2">
      <c r="C30" s="81"/>
      <c r="D30" s="81"/>
      <c r="E30" s="81"/>
      <c r="F30" s="81"/>
      <c r="G30" s="81"/>
      <c r="H30" s="81"/>
    </row>
    <row r="31" spans="1:10" x14ac:dyDescent="0.2">
      <c r="C31" s="81"/>
      <c r="D31" s="81"/>
      <c r="E31" s="81"/>
      <c r="F31" s="81"/>
      <c r="G31" s="81"/>
      <c r="H31" s="81"/>
    </row>
    <row r="32" spans="1:10" x14ac:dyDescent="0.2">
      <c r="C32" s="81"/>
      <c r="D32" s="81"/>
      <c r="E32" s="81"/>
      <c r="F32" s="81"/>
      <c r="G32" s="81"/>
      <c r="H32" s="81"/>
    </row>
    <row r="33" spans="3:8" x14ac:dyDescent="0.2">
      <c r="C33" s="81"/>
      <c r="D33" s="81"/>
      <c r="E33" s="81"/>
      <c r="F33" s="81"/>
      <c r="G33" s="81"/>
      <c r="H33" s="81"/>
    </row>
    <row r="34" spans="3:8" x14ac:dyDescent="0.2">
      <c r="C34" s="81"/>
      <c r="D34" s="81"/>
      <c r="E34" s="81"/>
      <c r="F34" s="81"/>
      <c r="G34" s="81"/>
      <c r="H34" s="81"/>
    </row>
    <row r="35" spans="3:8" x14ac:dyDescent="0.2">
      <c r="C35" s="81"/>
      <c r="D35" s="81"/>
      <c r="E35" s="81"/>
      <c r="F35" s="81"/>
      <c r="G35" s="81"/>
      <c r="H35" s="81"/>
    </row>
    <row r="36" spans="3:8" x14ac:dyDescent="0.2">
      <c r="C36" s="81"/>
      <c r="D36" s="81"/>
      <c r="E36" s="81"/>
      <c r="F36" s="81"/>
      <c r="G36" s="81"/>
      <c r="H36" s="81"/>
    </row>
    <row r="37" spans="3:8" x14ac:dyDescent="0.2">
      <c r="C37" s="81"/>
      <c r="D37" s="81"/>
      <c r="E37" s="81"/>
      <c r="F37" s="81"/>
      <c r="G37" s="81"/>
      <c r="H37" s="81"/>
    </row>
    <row r="38" spans="3:8" x14ac:dyDescent="0.2">
      <c r="C38" s="81"/>
      <c r="D38" s="81"/>
      <c r="E38" s="81"/>
      <c r="F38" s="81"/>
      <c r="G38" s="81"/>
      <c r="H38" s="81"/>
    </row>
    <row r="39" spans="3:8" x14ac:dyDescent="0.2">
      <c r="C39" s="81"/>
      <c r="D39" s="81"/>
      <c r="E39" s="81"/>
      <c r="F39" s="81"/>
      <c r="G39" s="81"/>
      <c r="H39" s="81"/>
    </row>
    <row r="40" spans="3:8" x14ac:dyDescent="0.2">
      <c r="C40" s="81"/>
      <c r="D40" s="81"/>
      <c r="E40" s="81"/>
      <c r="F40" s="81"/>
      <c r="G40" s="81"/>
      <c r="H40" s="81"/>
    </row>
    <row r="41" spans="3:8" x14ac:dyDescent="0.2">
      <c r="C41" s="81"/>
      <c r="D41" s="81"/>
      <c r="E41" s="81"/>
      <c r="F41" s="81"/>
      <c r="G41" s="81"/>
      <c r="H41" s="81"/>
    </row>
    <row r="42" spans="3:8" x14ac:dyDescent="0.2">
      <c r="C42" s="81"/>
      <c r="D42" s="81"/>
      <c r="E42" s="81"/>
      <c r="F42" s="81"/>
      <c r="G42" s="81"/>
      <c r="H42" s="81"/>
    </row>
    <row r="43" spans="3:8" x14ac:dyDescent="0.2">
      <c r="C43" s="81"/>
      <c r="D43" s="81"/>
      <c r="E43" s="81"/>
      <c r="F43" s="81"/>
      <c r="G43" s="81"/>
      <c r="H43" s="81"/>
    </row>
    <row r="44" spans="3:8" x14ac:dyDescent="0.2">
      <c r="C44" s="81"/>
      <c r="D44" s="81"/>
      <c r="E44" s="81"/>
      <c r="F44" s="81"/>
      <c r="G44" s="81"/>
      <c r="H44" s="81"/>
    </row>
    <row r="45" spans="3:8" x14ac:dyDescent="0.2">
      <c r="C45" s="81"/>
      <c r="D45" s="81"/>
      <c r="E45" s="81"/>
      <c r="F45" s="81"/>
      <c r="G45" s="81"/>
      <c r="H45" s="81"/>
    </row>
    <row r="46" spans="3:8" x14ac:dyDescent="0.2">
      <c r="C46" s="81"/>
      <c r="D46" s="81"/>
      <c r="E46" s="81"/>
      <c r="F46" s="81"/>
      <c r="G46" s="81"/>
      <c r="H46" s="81"/>
    </row>
    <row r="47" spans="3:8" x14ac:dyDescent="0.2">
      <c r="C47" s="81"/>
      <c r="D47" s="81"/>
      <c r="E47" s="81"/>
      <c r="F47" s="81"/>
      <c r="G47" s="81"/>
      <c r="H47" s="81"/>
    </row>
    <row r="48" spans="3:8" x14ac:dyDescent="0.2">
      <c r="C48" s="81"/>
      <c r="D48" s="81"/>
      <c r="E48" s="81"/>
      <c r="F48" s="81"/>
      <c r="G48" s="81"/>
      <c r="H48" s="81"/>
    </row>
    <row r="49" spans="3:8" x14ac:dyDescent="0.2">
      <c r="C49" s="81"/>
      <c r="D49" s="81"/>
      <c r="E49" s="81"/>
      <c r="F49" s="81"/>
      <c r="G49" s="81"/>
      <c r="H49" s="81"/>
    </row>
    <row r="50" spans="3:8" x14ac:dyDescent="0.2">
      <c r="C50" s="81"/>
      <c r="D50" s="81"/>
      <c r="E50" s="81"/>
      <c r="F50" s="81"/>
      <c r="G50" s="81"/>
      <c r="H50" s="81"/>
    </row>
    <row r="51" spans="3:8" x14ac:dyDescent="0.2">
      <c r="C51" s="81"/>
      <c r="D51" s="81"/>
      <c r="E51" s="81"/>
      <c r="F51" s="81"/>
      <c r="G51" s="81"/>
      <c r="H51" s="81"/>
    </row>
    <row r="52" spans="3:8" x14ac:dyDescent="0.2">
      <c r="C52" s="81"/>
      <c r="D52" s="81"/>
      <c r="E52" s="81"/>
      <c r="F52" s="81"/>
      <c r="G52" s="81"/>
      <c r="H52" s="81"/>
    </row>
    <row r="53" spans="3:8" x14ac:dyDescent="0.2">
      <c r="C53" s="81"/>
      <c r="D53" s="81"/>
      <c r="E53" s="81"/>
      <c r="F53" s="81"/>
      <c r="G53" s="81"/>
      <c r="H53" s="81"/>
    </row>
    <row r="54" spans="3:8" x14ac:dyDescent="0.2">
      <c r="C54" s="81"/>
      <c r="D54" s="81"/>
      <c r="E54" s="81"/>
      <c r="F54" s="81"/>
      <c r="G54" s="81"/>
      <c r="H54" s="81"/>
    </row>
    <row r="55" spans="3:8" x14ac:dyDescent="0.2">
      <c r="C55" s="81"/>
      <c r="D55" s="81"/>
      <c r="E55" s="81"/>
      <c r="F55" s="81"/>
      <c r="G55" s="81"/>
      <c r="H55" s="81"/>
    </row>
    <row r="56" spans="3:8" x14ac:dyDescent="0.2">
      <c r="C56" s="81"/>
      <c r="D56" s="81"/>
      <c r="E56" s="81"/>
      <c r="F56" s="81"/>
      <c r="G56" s="81"/>
      <c r="H56" s="81"/>
    </row>
    <row r="57" spans="3:8" x14ac:dyDescent="0.2">
      <c r="C57" s="81"/>
      <c r="D57" s="81"/>
      <c r="E57" s="81"/>
      <c r="F57" s="81"/>
      <c r="G57" s="81"/>
      <c r="H57" s="81"/>
    </row>
    <row r="58" spans="3:8" x14ac:dyDescent="0.2">
      <c r="C58" s="81"/>
      <c r="D58" s="81"/>
      <c r="E58" s="81"/>
      <c r="F58" s="81"/>
      <c r="G58" s="81"/>
      <c r="H58" s="81"/>
    </row>
    <row r="59" spans="3:8" x14ac:dyDescent="0.2">
      <c r="C59" s="81"/>
      <c r="D59" s="81"/>
      <c r="E59" s="81"/>
      <c r="F59" s="81"/>
      <c r="G59" s="81"/>
      <c r="H59" s="81"/>
    </row>
    <row r="60" spans="3:8" x14ac:dyDescent="0.2">
      <c r="C60" s="81"/>
      <c r="D60" s="81"/>
      <c r="E60" s="81"/>
      <c r="F60" s="81"/>
      <c r="G60" s="81"/>
      <c r="H60" s="81"/>
    </row>
    <row r="61" spans="3:8" x14ac:dyDescent="0.2">
      <c r="C61" s="81"/>
      <c r="D61" s="81"/>
      <c r="E61" s="81"/>
      <c r="F61" s="81"/>
      <c r="G61" s="81"/>
      <c r="H61" s="81"/>
    </row>
    <row r="62" spans="3:8" x14ac:dyDescent="0.2">
      <c r="C62" s="81"/>
      <c r="D62" s="81"/>
      <c r="E62" s="81"/>
      <c r="F62" s="81"/>
      <c r="G62" s="81"/>
      <c r="H62" s="81"/>
    </row>
    <row r="63" spans="3:8" x14ac:dyDescent="0.2">
      <c r="C63" s="81"/>
      <c r="D63" s="81"/>
      <c r="E63" s="81"/>
      <c r="F63" s="81"/>
      <c r="G63" s="81"/>
      <c r="H63" s="81"/>
    </row>
    <row r="64" spans="3:8" x14ac:dyDescent="0.2">
      <c r="C64" s="81"/>
      <c r="D64" s="81"/>
      <c r="E64" s="81"/>
      <c r="F64" s="81"/>
      <c r="G64" s="81"/>
      <c r="H64" s="81"/>
    </row>
    <row r="65" spans="3:8" x14ac:dyDescent="0.2">
      <c r="C65" s="81"/>
      <c r="D65" s="81"/>
      <c r="E65" s="81"/>
      <c r="F65" s="81"/>
      <c r="G65" s="81"/>
      <c r="H65" s="81"/>
    </row>
    <row r="66" spans="3:8" x14ac:dyDescent="0.2">
      <c r="C66" s="81"/>
      <c r="D66" s="81"/>
      <c r="E66" s="81"/>
      <c r="F66" s="81"/>
      <c r="G66" s="81"/>
      <c r="H66" s="81"/>
    </row>
    <row r="67" spans="3:8" x14ac:dyDescent="0.2">
      <c r="C67" s="81"/>
      <c r="D67" s="81"/>
      <c r="E67" s="81"/>
      <c r="F67" s="81"/>
      <c r="G67" s="81"/>
      <c r="H67" s="81"/>
    </row>
    <row r="68" spans="3:8" x14ac:dyDescent="0.2">
      <c r="C68" s="81"/>
      <c r="D68" s="81"/>
      <c r="E68" s="81"/>
      <c r="F68" s="81"/>
      <c r="G68" s="81"/>
      <c r="H68" s="81"/>
    </row>
    <row r="69" spans="3:8" x14ac:dyDescent="0.2">
      <c r="C69" s="81"/>
      <c r="D69" s="81"/>
      <c r="E69" s="81"/>
      <c r="F69" s="81"/>
      <c r="G69" s="81"/>
      <c r="H69" s="81"/>
    </row>
    <row r="70" spans="3:8" x14ac:dyDescent="0.2">
      <c r="C70" s="81"/>
      <c r="D70" s="81"/>
      <c r="E70" s="81"/>
      <c r="F70" s="81"/>
      <c r="G70" s="81"/>
      <c r="H70" s="81"/>
    </row>
    <row r="71" spans="3:8" x14ac:dyDescent="0.2">
      <c r="C71" s="81"/>
      <c r="D71" s="81"/>
      <c r="E71" s="81"/>
      <c r="F71" s="81"/>
      <c r="G71" s="81"/>
      <c r="H71" s="81"/>
    </row>
    <row r="72" spans="3:8" x14ac:dyDescent="0.2">
      <c r="C72" s="81"/>
      <c r="D72" s="81"/>
      <c r="E72" s="81"/>
      <c r="F72" s="81"/>
      <c r="G72" s="81"/>
      <c r="H72" s="81"/>
    </row>
    <row r="73" spans="3:8" x14ac:dyDescent="0.2">
      <c r="C73" s="81"/>
      <c r="D73" s="81"/>
      <c r="E73" s="81"/>
      <c r="F73" s="81"/>
      <c r="G73" s="81"/>
      <c r="H73" s="81"/>
    </row>
    <row r="74" spans="3:8" x14ac:dyDescent="0.2">
      <c r="C74" s="81"/>
      <c r="D74" s="81"/>
      <c r="E74" s="81"/>
      <c r="F74" s="81"/>
      <c r="G74" s="81"/>
      <c r="H74" s="81"/>
    </row>
    <row r="75" spans="3:8" x14ac:dyDescent="0.2">
      <c r="C75" s="81"/>
      <c r="D75" s="81"/>
      <c r="E75" s="81"/>
      <c r="F75" s="81"/>
      <c r="G75" s="81"/>
      <c r="H75" s="81"/>
    </row>
    <row r="76" spans="3:8" x14ac:dyDescent="0.2">
      <c r="C76" s="81"/>
      <c r="D76" s="81"/>
      <c r="E76" s="81"/>
      <c r="F76" s="81"/>
      <c r="G76" s="81"/>
      <c r="H76" s="81"/>
    </row>
    <row r="77" spans="3:8" x14ac:dyDescent="0.2">
      <c r="C77" s="81"/>
      <c r="D77" s="81"/>
      <c r="E77" s="81"/>
      <c r="F77" s="81"/>
      <c r="G77" s="81"/>
      <c r="H77" s="81"/>
    </row>
    <row r="78" spans="3:8" x14ac:dyDescent="0.2">
      <c r="C78" s="81"/>
      <c r="D78" s="81"/>
      <c r="E78" s="81"/>
      <c r="F78" s="81"/>
      <c r="G78" s="81"/>
      <c r="H78" s="81"/>
    </row>
    <row r="79" spans="3:8" x14ac:dyDescent="0.2">
      <c r="C79" s="81"/>
      <c r="D79" s="81"/>
      <c r="E79" s="81"/>
      <c r="F79" s="81"/>
      <c r="G79" s="81"/>
      <c r="H79" s="81"/>
    </row>
    <row r="80" spans="3:8" x14ac:dyDescent="0.2">
      <c r="C80" s="81"/>
      <c r="D80" s="81"/>
      <c r="E80" s="81"/>
      <c r="F80" s="81"/>
      <c r="G80" s="81"/>
      <c r="H80" s="81"/>
    </row>
    <row r="81" spans="3:8" x14ac:dyDescent="0.2">
      <c r="C81" s="81"/>
      <c r="D81" s="81"/>
      <c r="E81" s="81"/>
      <c r="F81" s="81"/>
      <c r="G81" s="81"/>
      <c r="H81" s="81"/>
    </row>
    <row r="82" spans="3:8" x14ac:dyDescent="0.2">
      <c r="C82" s="81"/>
      <c r="D82" s="81"/>
      <c r="E82" s="81"/>
      <c r="F82" s="81"/>
      <c r="G82" s="81"/>
      <c r="H82" s="81"/>
    </row>
    <row r="83" spans="3:8" x14ac:dyDescent="0.2">
      <c r="C83" s="81"/>
      <c r="D83" s="81"/>
      <c r="E83" s="81"/>
      <c r="F83" s="81"/>
      <c r="G83" s="81"/>
      <c r="H83" s="81"/>
    </row>
    <row r="84" spans="3:8" x14ac:dyDescent="0.2">
      <c r="C84" s="81"/>
      <c r="D84" s="81"/>
      <c r="E84" s="81"/>
      <c r="F84" s="81"/>
      <c r="G84" s="81"/>
      <c r="H84" s="81"/>
    </row>
    <row r="85" spans="3:8" x14ac:dyDescent="0.2">
      <c r="C85" s="81"/>
      <c r="D85" s="81"/>
      <c r="E85" s="81"/>
      <c r="F85" s="81"/>
      <c r="G85" s="81"/>
      <c r="H85" s="81"/>
    </row>
    <row r="86" spans="3:8" x14ac:dyDescent="0.2">
      <c r="C86" s="81"/>
      <c r="D86" s="81"/>
      <c r="E86" s="81"/>
      <c r="F86" s="81"/>
      <c r="G86" s="81"/>
      <c r="H86" s="81"/>
    </row>
    <row r="87" spans="3:8" x14ac:dyDescent="0.2">
      <c r="C87" s="81"/>
      <c r="D87" s="81"/>
      <c r="E87" s="81"/>
      <c r="F87" s="81"/>
      <c r="G87" s="81"/>
      <c r="H87" s="81"/>
    </row>
    <row r="88" spans="3:8" x14ac:dyDescent="0.2">
      <c r="C88" s="81"/>
      <c r="D88" s="81"/>
      <c r="E88" s="81"/>
      <c r="F88" s="81"/>
      <c r="G88" s="81"/>
      <c r="H88" s="81"/>
    </row>
    <row r="89" spans="3:8" x14ac:dyDescent="0.2">
      <c r="C89" s="81"/>
      <c r="D89" s="81"/>
      <c r="E89" s="81"/>
      <c r="F89" s="81"/>
      <c r="G89" s="81"/>
      <c r="H89" s="81"/>
    </row>
    <row r="90" spans="3:8" x14ac:dyDescent="0.2">
      <c r="C90" s="81"/>
      <c r="D90" s="81"/>
      <c r="E90" s="81"/>
      <c r="F90" s="81"/>
      <c r="G90" s="81"/>
      <c r="H90" s="81"/>
    </row>
    <row r="91" spans="3:8" x14ac:dyDescent="0.2">
      <c r="C91" s="81"/>
      <c r="D91" s="81"/>
      <c r="E91" s="81"/>
      <c r="F91" s="81"/>
      <c r="G91" s="81"/>
      <c r="H91" s="81"/>
    </row>
    <row r="92" spans="3:8" x14ac:dyDescent="0.2">
      <c r="C92" s="81"/>
      <c r="D92" s="81"/>
      <c r="E92" s="81"/>
      <c r="F92" s="81"/>
      <c r="G92" s="81"/>
      <c r="H92" s="81"/>
    </row>
    <row r="93" spans="3:8" x14ac:dyDescent="0.2">
      <c r="C93" s="81"/>
      <c r="D93" s="81"/>
      <c r="E93" s="81"/>
      <c r="F93" s="81"/>
      <c r="G93" s="81"/>
      <c r="H93" s="81"/>
    </row>
    <row r="94" spans="3:8" x14ac:dyDescent="0.2">
      <c r="C94" s="81"/>
      <c r="D94" s="81"/>
      <c r="E94" s="81"/>
      <c r="F94" s="81"/>
      <c r="G94" s="81"/>
      <c r="H94" s="81"/>
    </row>
    <row r="95" spans="3:8" x14ac:dyDescent="0.2">
      <c r="C95" s="81"/>
      <c r="D95" s="81"/>
      <c r="E95" s="81"/>
      <c r="F95" s="81"/>
      <c r="G95" s="81"/>
      <c r="H95" s="81"/>
    </row>
    <row r="96" spans="3:8" x14ac:dyDescent="0.2">
      <c r="C96" s="81"/>
      <c r="D96" s="81"/>
      <c r="E96" s="81"/>
      <c r="F96" s="81"/>
      <c r="G96" s="81"/>
      <c r="H96" s="81"/>
    </row>
    <row r="97" spans="3:8" x14ac:dyDescent="0.2">
      <c r="C97" s="81"/>
      <c r="D97" s="81"/>
      <c r="E97" s="81"/>
      <c r="F97" s="81"/>
      <c r="G97" s="81"/>
      <c r="H97" s="81"/>
    </row>
    <row r="98" spans="3:8" x14ac:dyDescent="0.2">
      <c r="C98" s="81"/>
      <c r="D98" s="81"/>
      <c r="E98" s="81"/>
      <c r="F98" s="81"/>
      <c r="G98" s="81"/>
      <c r="H98" s="81"/>
    </row>
    <row r="99" spans="3:8" x14ac:dyDescent="0.2">
      <c r="C99" s="81"/>
      <c r="D99" s="81"/>
      <c r="E99" s="81"/>
      <c r="F99" s="81"/>
      <c r="G99" s="81"/>
      <c r="H99" s="81"/>
    </row>
    <row r="100" spans="3:8" x14ac:dyDescent="0.2">
      <c r="C100" s="81"/>
      <c r="D100" s="81"/>
      <c r="E100" s="81"/>
      <c r="F100" s="81"/>
      <c r="G100" s="81"/>
      <c r="H100" s="81"/>
    </row>
    <row r="101" spans="3:8" x14ac:dyDescent="0.2">
      <c r="C101" s="81"/>
      <c r="D101" s="81"/>
      <c r="E101" s="81"/>
      <c r="F101" s="81"/>
      <c r="G101" s="81"/>
      <c r="H101" s="81"/>
    </row>
    <row r="102" spans="3:8" x14ac:dyDescent="0.2">
      <c r="C102" s="81"/>
      <c r="D102" s="81"/>
      <c r="E102" s="81"/>
      <c r="F102" s="81"/>
      <c r="G102" s="81"/>
      <c r="H102" s="81"/>
    </row>
    <row r="103" spans="3:8" x14ac:dyDescent="0.2">
      <c r="C103" s="81"/>
      <c r="D103" s="81"/>
      <c r="E103" s="81"/>
      <c r="F103" s="81"/>
      <c r="G103" s="81"/>
      <c r="H103" s="81"/>
    </row>
    <row r="104" spans="3:8" x14ac:dyDescent="0.2">
      <c r="C104" s="81"/>
      <c r="D104" s="81"/>
      <c r="E104" s="81"/>
      <c r="F104" s="81"/>
      <c r="G104" s="81"/>
      <c r="H104" s="81"/>
    </row>
    <row r="105" spans="3:8" x14ac:dyDescent="0.2">
      <c r="C105" s="81"/>
      <c r="D105" s="81"/>
      <c r="E105" s="81"/>
      <c r="F105" s="81"/>
      <c r="G105" s="81"/>
      <c r="H105" s="81"/>
    </row>
    <row r="106" spans="3:8" x14ac:dyDescent="0.2">
      <c r="C106" s="81"/>
      <c r="D106" s="81"/>
      <c r="E106" s="81"/>
      <c r="F106" s="81"/>
      <c r="G106" s="81"/>
      <c r="H106" s="81"/>
    </row>
    <row r="107" spans="3:8" x14ac:dyDescent="0.2">
      <c r="C107" s="81"/>
      <c r="D107" s="81"/>
      <c r="E107" s="81"/>
      <c r="F107" s="81"/>
      <c r="G107" s="81"/>
      <c r="H107" s="81"/>
    </row>
    <row r="108" spans="3:8" x14ac:dyDescent="0.2">
      <c r="C108" s="81"/>
      <c r="D108" s="81"/>
      <c r="E108" s="81"/>
      <c r="F108" s="81"/>
      <c r="G108" s="81"/>
      <c r="H108" s="81"/>
    </row>
    <row r="109" spans="3:8" x14ac:dyDescent="0.2">
      <c r="C109" s="81"/>
      <c r="D109" s="81"/>
      <c r="E109" s="81"/>
      <c r="F109" s="81"/>
      <c r="G109" s="81"/>
      <c r="H109" s="81"/>
    </row>
    <row r="110" spans="3:8" x14ac:dyDescent="0.2">
      <c r="C110" s="81"/>
      <c r="D110" s="81"/>
      <c r="E110" s="81"/>
      <c r="F110" s="81"/>
      <c r="G110" s="81"/>
      <c r="H110" s="81"/>
    </row>
    <row r="111" spans="3:8" x14ac:dyDescent="0.2">
      <c r="C111" s="81"/>
      <c r="D111" s="81"/>
      <c r="E111" s="81"/>
      <c r="F111" s="81"/>
      <c r="G111" s="81"/>
      <c r="H111" s="81"/>
    </row>
    <row r="112" spans="3:8" x14ac:dyDescent="0.2">
      <c r="C112" s="81"/>
      <c r="D112" s="81"/>
      <c r="E112" s="81"/>
      <c r="F112" s="81"/>
      <c r="G112" s="81"/>
      <c r="H112" s="81"/>
    </row>
    <row r="113" spans="3:8" x14ac:dyDescent="0.2">
      <c r="C113" s="81"/>
      <c r="D113" s="81"/>
      <c r="E113" s="81"/>
      <c r="F113" s="81"/>
      <c r="G113" s="81"/>
      <c r="H113" s="81"/>
    </row>
    <row r="114" spans="3:8" x14ac:dyDescent="0.2">
      <c r="C114" s="81"/>
      <c r="D114" s="81"/>
      <c r="E114" s="81"/>
      <c r="F114" s="81"/>
      <c r="G114" s="81"/>
      <c r="H114" s="81"/>
    </row>
    <row r="115" spans="3:8" x14ac:dyDescent="0.2">
      <c r="C115" s="81"/>
      <c r="D115" s="81"/>
      <c r="E115" s="81"/>
      <c r="F115" s="81"/>
      <c r="G115" s="81"/>
      <c r="H115" s="81"/>
    </row>
    <row r="116" spans="3:8" x14ac:dyDescent="0.2">
      <c r="C116" s="81"/>
      <c r="D116" s="81"/>
      <c r="E116" s="81"/>
      <c r="F116" s="81"/>
      <c r="G116" s="81"/>
      <c r="H116" s="81"/>
    </row>
    <row r="117" spans="3:8" x14ac:dyDescent="0.2">
      <c r="C117" s="81"/>
      <c r="D117" s="81"/>
      <c r="E117" s="81"/>
      <c r="F117" s="81"/>
      <c r="G117" s="81"/>
      <c r="H117" s="81"/>
    </row>
    <row r="118" spans="3:8" x14ac:dyDescent="0.2">
      <c r="C118" s="81"/>
      <c r="D118" s="81"/>
      <c r="E118" s="81"/>
      <c r="F118" s="81"/>
      <c r="G118" s="81"/>
      <c r="H118" s="81"/>
    </row>
  </sheetData>
  <mergeCells count="12">
    <mergeCell ref="G6:G7"/>
    <mergeCell ref="H6:H7"/>
    <mergeCell ref="A1:H1"/>
    <mergeCell ref="A4:A7"/>
    <mergeCell ref="B4:B7"/>
    <mergeCell ref="C4:D5"/>
    <mergeCell ref="E4:F5"/>
    <mergeCell ref="G4:H5"/>
    <mergeCell ref="C6:C7"/>
    <mergeCell ref="D6:D7"/>
    <mergeCell ref="E6:E7"/>
    <mergeCell ref="F6:F7"/>
  </mergeCells>
  <pageMargins left="0.19685039370078741" right="0.19685039370078741" top="0.39370078740157483" bottom="0.19685039370078741" header="0.51181102362204722" footer="0.51181102362204722"/>
  <pageSetup paperSize="9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117</vt:i4>
      </vt:variant>
    </vt:vector>
  </HeadingPairs>
  <TitlesOfParts>
    <vt:vector size="136" baseType="lpstr">
      <vt:lpstr>Титул</vt:lpstr>
      <vt:lpstr>План на год</vt:lpstr>
      <vt:lpstr>1001-1200</vt:lpstr>
      <vt:lpstr>1.3.1</vt:lpstr>
      <vt:lpstr>1.3.2</vt:lpstr>
      <vt:lpstr>2001</vt:lpstr>
      <vt:lpstr>2002-2004</vt:lpstr>
      <vt:lpstr>2005</vt:lpstr>
      <vt:lpstr>2006-2007</vt:lpstr>
      <vt:lpstr>2008-2009</vt:lpstr>
      <vt:lpstr>МТБ-В</vt:lpstr>
      <vt:lpstr>МТБ-Д</vt:lpstr>
      <vt:lpstr>7-17 </vt:lpstr>
      <vt:lpstr>18-44</vt:lpstr>
      <vt:lpstr>45-49</vt:lpstr>
      <vt:lpstr>70-90</vt:lpstr>
      <vt:lpstr>Итоги 2.1-2.4</vt:lpstr>
      <vt:lpstr>Контакты</vt:lpstr>
      <vt:lpstr>Контроли</vt:lpstr>
      <vt:lpstr>BP_П2</vt:lpstr>
      <vt:lpstr>C_1</vt:lpstr>
      <vt:lpstr>CT_03_1</vt:lpstr>
      <vt:lpstr>CT_03_2</vt:lpstr>
      <vt:lpstr>CT_03_3</vt:lpstr>
      <vt:lpstr>CT_1001</vt:lpstr>
      <vt:lpstr>DT_П2</vt:lpstr>
      <vt:lpstr>EOT_1001</vt:lpstr>
      <vt:lpstr>EOT_1200</vt:lpstr>
      <vt:lpstr>EOT_1300</vt:lpstr>
      <vt:lpstr>EOT_1320</vt:lpstr>
      <vt:lpstr>EOT_2001</vt:lpstr>
      <vt:lpstr>EOT_2002</vt:lpstr>
      <vt:lpstr>EOT_2003</vt:lpstr>
      <vt:lpstr>EOT_2005</vt:lpstr>
      <vt:lpstr>EOT_2006</vt:lpstr>
      <vt:lpstr>EOT_2008</vt:lpstr>
      <vt:lpstr>EOT_2009</vt:lpstr>
      <vt:lpstr>EOT_П1.200</vt:lpstr>
      <vt:lpstr>EOT_П1.211</vt:lpstr>
      <vt:lpstr>EOT_П1.212</vt:lpstr>
      <vt:lpstr>EOT_П1.221</vt:lpstr>
      <vt:lpstr>EOT_П1.222</vt:lpstr>
      <vt:lpstr>EOT_П1.231</vt:lpstr>
      <vt:lpstr>EOT_П1.232</vt:lpstr>
      <vt:lpstr>EOT_П1.241</vt:lpstr>
      <vt:lpstr>EOT_П1.242</vt:lpstr>
      <vt:lpstr>EOT_П1.2В</vt:lpstr>
      <vt:lpstr>EOT_П1.2Д</vt:lpstr>
      <vt:lpstr>EOT_П2</vt:lpstr>
      <vt:lpstr>EOT2_П2</vt:lpstr>
      <vt:lpstr>FC_0_1</vt:lpstr>
      <vt:lpstr>FC_03_1</vt:lpstr>
      <vt:lpstr>FC_03_2</vt:lpstr>
      <vt:lpstr>FC_03_3</vt:lpstr>
      <vt:lpstr>FC_2004_1</vt:lpstr>
      <vt:lpstr>FC_2004_2</vt:lpstr>
      <vt:lpstr>FC_2007_1</vt:lpstr>
      <vt:lpstr>FC_2007_2</vt:lpstr>
      <vt:lpstr>H_02</vt:lpstr>
      <vt:lpstr>H_1200</vt:lpstr>
      <vt:lpstr>H_1300</vt:lpstr>
      <vt:lpstr>H_1320</vt:lpstr>
      <vt:lpstr>H_2001</vt:lpstr>
      <vt:lpstr>H_2002</vt:lpstr>
      <vt:lpstr>H_2003</vt:lpstr>
      <vt:lpstr>H_2005</vt:lpstr>
      <vt:lpstr>H_2006</vt:lpstr>
      <vt:lpstr>H_2008</vt:lpstr>
      <vt:lpstr>H_2009</vt:lpstr>
      <vt:lpstr>H_П1.200</vt:lpstr>
      <vt:lpstr>H_П1.211</vt:lpstr>
      <vt:lpstr>H_П1.212</vt:lpstr>
      <vt:lpstr>H_П1.221</vt:lpstr>
      <vt:lpstr>H_П1.222</vt:lpstr>
      <vt:lpstr>H_П1.231</vt:lpstr>
      <vt:lpstr>H_П1.232</vt:lpstr>
      <vt:lpstr>H_П1.241</vt:lpstr>
      <vt:lpstr>H_П1.242</vt:lpstr>
      <vt:lpstr>H_П1.2В</vt:lpstr>
      <vt:lpstr>H_П1.2Д</vt:lpstr>
      <vt:lpstr>H_П2</vt:lpstr>
      <vt:lpstr>RC_1001</vt:lpstr>
      <vt:lpstr>RT_1001</vt:lpstr>
      <vt:lpstr>T_02</vt:lpstr>
      <vt:lpstr>T_1001</vt:lpstr>
      <vt:lpstr>T_1200</vt:lpstr>
      <vt:lpstr>T_1300</vt:lpstr>
      <vt:lpstr>T_1320</vt:lpstr>
      <vt:lpstr>T_2001</vt:lpstr>
      <vt:lpstr>T_2002</vt:lpstr>
      <vt:lpstr>T_2003</vt:lpstr>
      <vt:lpstr>T_2005</vt:lpstr>
      <vt:lpstr>T_2006</vt:lpstr>
      <vt:lpstr>T_2008</vt:lpstr>
      <vt:lpstr>T_2009</vt:lpstr>
      <vt:lpstr>T_П1.200</vt:lpstr>
      <vt:lpstr>T_П1.211</vt:lpstr>
      <vt:lpstr>T_П1.212</vt:lpstr>
      <vt:lpstr>T_П1.221</vt:lpstr>
      <vt:lpstr>T_П1.222</vt:lpstr>
      <vt:lpstr>T_П1.231</vt:lpstr>
      <vt:lpstr>T_П1.232</vt:lpstr>
      <vt:lpstr>T_П1.241</vt:lpstr>
      <vt:lpstr>T_П1.242</vt:lpstr>
      <vt:lpstr>T_П1.2В</vt:lpstr>
      <vt:lpstr>T_П1.2Д</vt:lpstr>
      <vt:lpstr>TT_0</vt:lpstr>
      <vt:lpstr>TT_02</vt:lpstr>
      <vt:lpstr>TT_1001</vt:lpstr>
      <vt:lpstr>TT_1200</vt:lpstr>
      <vt:lpstr>TT_1300</vt:lpstr>
      <vt:lpstr>TT_1320</vt:lpstr>
      <vt:lpstr>TT_2001</vt:lpstr>
      <vt:lpstr>TT_2002</vt:lpstr>
      <vt:lpstr>TT_2003</vt:lpstr>
      <vt:lpstr>TT_2005</vt:lpstr>
      <vt:lpstr>TT_2006</vt:lpstr>
      <vt:lpstr>TT_2008</vt:lpstr>
      <vt:lpstr>TT_2009</vt:lpstr>
      <vt:lpstr>TT_П1.200</vt:lpstr>
      <vt:lpstr>TT_П1.211</vt:lpstr>
      <vt:lpstr>TT_П1.212</vt:lpstr>
      <vt:lpstr>TT_П1.221</vt:lpstr>
      <vt:lpstr>TT_П1.222</vt:lpstr>
      <vt:lpstr>TT_П1.231</vt:lpstr>
      <vt:lpstr>TT_П1.232</vt:lpstr>
      <vt:lpstr>TT_П1.241</vt:lpstr>
      <vt:lpstr>TT_П1.242</vt:lpstr>
      <vt:lpstr>TT_П1.2В</vt:lpstr>
      <vt:lpstr>TT_П1.2Д</vt:lpstr>
      <vt:lpstr>TT_П2</vt:lpstr>
      <vt:lpstr>VT_П1.2В</vt:lpstr>
      <vt:lpstr>VT_П1.2Д</vt:lpstr>
      <vt:lpstr>Период.КонечнаяДата</vt:lpstr>
      <vt:lpstr>Период.Наименование</vt:lpstr>
      <vt:lpstr>Учреждение.ПолноеНаименование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Свод ф68</dc:title>
  <dc:creator>ЦЗ.ОБ4.В</dc:creator>
  <cp:lastModifiedBy>t43</cp:lastModifiedBy>
  <cp:lastPrinted>2018-01-25T05:05:54Z</cp:lastPrinted>
  <dcterms:created xsi:type="dcterms:W3CDTF">2017-12-25T14:30:03Z</dcterms:created>
  <dcterms:modified xsi:type="dcterms:W3CDTF">2018-01-25T05:17:55Z</dcterms:modified>
</cp:coreProperties>
</file>